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<sst xmlns="http://schemas.openxmlformats.org/spreadsheetml/2006/main" count="199" uniqueCount="100">
  <si>
    <t>御見積書（足場工事）</t>
  </si>
  <si>
    <t xml:space="preserve">　　　　　　　　　　御中</t>
  </si>
  <si>
    <t>見積番号</t>
  </si>
  <si>
    <t xml:space="preserve">　　　　　　　　　　様</t>
  </si>
  <si>
    <t>見積日</t>
  </si>
  <si>
    <t>下記のとおり御見積申し上げます。</t>
  </si>
  <si>
    <t>有効期限</t>
  </si>
  <si>
    <t>工事名</t>
  </si>
  <si>
    <t>株式会社サンプル足場</t>
  </si>
  <si>
    <t>工事場所</t>
  </si>
  <si>
    <t>〒000-0000 東京都サンプル市1-2-3</t>
  </si>
  <si>
    <t>工期</t>
  </si>
  <si>
    <t>TEL 000-000-0000</t>
  </si>
  <si>
    <t>支払条件</t>
  </si>
  <si>
    <t>担当：山田 太郎</t>
  </si>
  <si>
    <t>登録番号</t>
  </si>
  <si>
    <t>T0000000000000（自社の登録番号に直す）</t>
  </si>
  <si>
    <t>御見積金額（税込）</t>
  </si>
  <si>
    <t>1. 足場の架け面積の計算</t>
  </si>
  <si>
    <t>No.</t>
  </si>
  <si>
    <t>項目</t>
  </si>
  <si>
    <t>計算</t>
  </si>
  <si>
    <t>値</t>
  </si>
  <si>
    <t>単位</t>
  </si>
  <si>
    <t>メモ</t>
  </si>
  <si>
    <t>建物の外周</t>
  </si>
  <si>
    <t>図面から</t>
  </si>
  <si>
    <t>m</t>
  </si>
  <si>
    <t>建物からの離れ</t>
  </si>
  <si>
    <t>会社の決め方</t>
  </si>
  <si>
    <t>会社や元請の決め方を入れる</t>
  </si>
  <si>
    <t>足場の外周</t>
  </si>
  <si>
    <t>外周＋離れ×8（四隅のぶん）</t>
  </si>
  <si>
    <t>建物の高さ</t>
  </si>
  <si>
    <t>軒の高さなど</t>
  </si>
  <si>
    <t>上の余裕</t>
  </si>
  <si>
    <t>作業する高さより上に出すぶん</t>
  </si>
  <si>
    <t>足場の高さ</t>
  </si>
  <si>
    <t>高さ＋余裕</t>
  </si>
  <si>
    <t>架け面積</t>
  </si>
  <si>
    <t>足場の外周×足場の高さ</t>
  </si>
  <si>
    <t>m²</t>
  </si>
  <si>
    <t>明細の数量に入ります</t>
  </si>
  <si>
    <t>架け面積の出し方（離れ・余裕の値）は、会社や元請によって違います。自社の決め方に合わせて2と5の値を入れてください。</t>
  </si>
  <si>
    <t>2. 明細</t>
  </si>
  <si>
    <t>区分</t>
  </si>
  <si>
    <t>名称・仕様</t>
  </si>
  <si>
    <t>数量</t>
  </si>
  <si>
    <t>単価</t>
  </si>
  <si>
    <t>金額</t>
  </si>
  <si>
    <t>備考</t>
  </si>
  <si>
    <t>足場</t>
  </si>
  <si>
    <t>くさび緊結式足場の組立・解体</t>
  </si>
  <si>
    <t>飛散防止メッシュシート</t>
  </si>
  <si>
    <t>昇降用の階段</t>
  </si>
  <si>
    <t>箇所</t>
  </si>
  <si>
    <t>壁つなぎ・控え</t>
  </si>
  <si>
    <t>式</t>
  </si>
  <si>
    <t>近隣への養生・あいさつ</t>
  </si>
  <si>
    <t>運搬</t>
  </si>
  <si>
    <t>資材の運搬（搬入・搬出）</t>
  </si>
  <si>
    <t>小計（直接工事費）</t>
  </si>
  <si>
    <t>諸経費（小計×率%）</t>
  </si>
  <si>
    <t>出精値引き</t>
  </si>
  <si>
    <t>値引きはマイナスで入れる</t>
  </si>
  <si>
    <t>税抜合計</t>
  </si>
  <si>
    <t>消費税（10%）</t>
  </si>
  <si>
    <t>合計（税込）</t>
  </si>
  <si>
    <t>株式会社サンプル建設 御中</t>
  </si>
  <si>
    <t>A-2026-0233</t>
  </si>
  <si>
    <t>工事部 佐藤 一郎 様</t>
  </si>
  <si>
    <t>2026年10月17日</t>
  </si>
  <si>
    <t>見積日から30日間</t>
  </si>
  <si>
    <t>〇〇様邸 外壁塗装工事に伴う仮設足場</t>
  </si>
  <si>
    <t>東京都サンプル市〇〇町4-5-6</t>
  </si>
  <si>
    <t>2026年11月上旬〜11月下旬（組立1日・解体1日）</t>
  </si>
  <si>
    <t>工事完了後 月末締め翌月末払い</t>
  </si>
  <si>
    <t>例：（10.0＋8.0）×2</t>
  </si>
  <si>
    <t>例の値。会社や元請の決め方を入れる</t>
  </si>
  <si>
    <t>例の値。作業する高さより上に出すぶん</t>
  </si>
  <si>
    <t>例の単価</t>
  </si>
  <si>
    <t>2tトラック 往復</t>
  </si>
  <si>
    <t>例の率</t>
  </si>
  <si>
    <t>架け面積は建物の外周36.0m・高さ6.5mから計算しています（離れ・余裕は例の値）。道路使用許可が要る場合は別途です。単価・率は記入例のための架空の値です。</t>
  </si>
  <si>
    <t>足場の見積書</t>
  </si>
  <si>
    <t>配布元</t>
  </si>
  <si>
    <t>積算フクロウ（FUKULO／合同会社商陣） https://sekisan.fukulo.com/templates/</t>
  </si>
  <si>
    <t>シート構成</t>
  </si>
  <si>
    <t>「記入用」（空欄）・「記入例」（書き方の見本）・「説明」の3枚です。</t>
  </si>
  <si>
    <t>使い方</t>
  </si>
  <si>
    <t>「足場の架け面積の計算」に、建物の外周・建物からの離れ・建物の高さ・上の余裕を入れます。架け面積が明細の組立・解体とメッシュシートの数量に入るので、単価を入れると金額・合計と、上の御見積金額が出ます。</t>
  </si>
  <si>
    <t>自社に合わせて直すなら</t>
  </si>
  <si>
    <t>離れと余裕は、自社や元請の決め方の値に直して保存しておくと、毎回の入力が減ります。建物が凹凸の多い形なら、建物の外周を各辺の合計で入れてください。</t>
  </si>
  <si>
    <t>気をつけること</t>
  </si>
  <si>
    <t>記入例の寸法・単価・率はすべて架空の値です。道路使用許可などの手続きが要る場合は、明細に行を足してください。数式のセルは上書きしないでください。</t>
  </si>
  <si>
    <t>ご利用にあたっての注意</t>
  </si>
  <si>
    <t>無料でお使いいただけます。社内での利用・改変・印刷は自由です。この様式そのものの再配布・販売はご遠慮ください。記入例の会社名・物件名・金額・率はすべて架空です。記載内容の正確さは利用者の責任でお確かめください。</t>
  </si>
  <si>
    <t>更新日</t>
  </si>
  <si>
    <t>積算フクロウについて</t>
  </si>
  <si>
    <t>図面のPDFから拾った数量を、そのまま見積書にできる積算・見積のクラウドです。見積の承認印も見積書の画面で押せます（承認とハンコはスタンダード以上のプランで、購入の受付は準備中です）。期間制限なしの永久無料プランがあります。https://sekisan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</si>
</sst>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¥&quot;#,##0"/>
    <numFmt numFmtId="165" formatCode="#,##0;-#,##0;&quot;&quot;"/>
  </numFmts>
  <fonts count="8" x14ac:knownFonts="1">
    <font>
      <color theme="1"/>
      <family val="2"/>
      <scheme val="minor"/>
      <sz val="11"/>
      <name val="Calibri"/>
    </font>
    <font>
      <b/>
      <sz val="16"/>
    </font>
    <font>
      <b/>
      <sz val="12"/>
    </font>
    <font>
      <b/>
      <sz val="10"/>
    </font>
    <font>
      <sz val="10"/>
    </font>
    <font>
      <color rgb="FF4B5563"/>
      <sz val="9"/>
    </font>
    <font>
      <b/>
      <sz val="14"/>
    </font>
    <font>
      <b/>
      <color rgb="FFFFFFFF"/>
      <sz val="10"/>
    </font>
  </fonts>
  <fills count="6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FFF4C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164" fontId="6" fillId="4" borderId="1" xfId="0" applyNumberFormat="1" applyFont="1" applyFill="1" applyBorder="1" applyAlignment="1">
      <alignment horizontal="right" vertical="center"/>
    </xf>
    <xf numFmtId="0" fontId="7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8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12" customWidth="1"/>
    <col min="3" max="3" width="30" customWidth="1"/>
    <col min="5" max="5" width="6" customWidth="1"/>
    <col min="6" max="6" width="10" customWidth="1"/>
    <col min="7" max="7" width="12" customWidth="1"/>
    <col min="8" max="8" width="18" customWidth="1"/>
  </cols>
  <sheetData>
    <row r="1" ht="28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0" customHeight="1" x14ac:dyDescent="0.25"/>
    <row r="3" ht="20" customHeight="1" spans="1:8" x14ac:dyDescent="0.25">
      <c r="A3" s="2" t="s">
        <v>1</v>
      </c>
      <c r="B3" s="2"/>
      <c r="C3" s="2"/>
      <c r="D3" s="2"/>
      <c r="E3" s="3" t="s">
        <v>2</v>
      </c>
      <c r="F3" s="4"/>
      <c r="G3" s="4"/>
      <c r="H3" s="4"/>
    </row>
    <row r="4" ht="20" customHeight="1" spans="1:8" x14ac:dyDescent="0.25">
      <c r="A4" s="5" t="s">
        <v>3</v>
      </c>
      <c r="B4" s="5"/>
      <c r="C4" s="5"/>
      <c r="D4" s="5"/>
      <c r="E4" s="3" t="s">
        <v>4</v>
      </c>
      <c r="F4" s="4"/>
      <c r="G4" s="4"/>
      <c r="H4" s="4"/>
    </row>
    <row r="5" ht="20" customHeight="1" spans="1:8" x14ac:dyDescent="0.25">
      <c r="A5" s="6" t="s">
        <v>5</v>
      </c>
      <c r="B5" s="6"/>
      <c r="C5" s="6"/>
      <c r="D5" s="6"/>
      <c r="E5" s="3" t="s">
        <v>6</v>
      </c>
      <c r="F5" s="4"/>
      <c r="G5" s="4"/>
      <c r="H5" s="4"/>
    </row>
    <row r="6" ht="20" customHeight="1" spans="1:8" x14ac:dyDescent="0.25">
      <c r="A6" s="3" t="s">
        <v>7</v>
      </c>
      <c r="B6" s="4"/>
      <c r="C6" s="4"/>
      <c r="D6" s="4"/>
      <c r="E6" s="5" t="s">
        <v>8</v>
      </c>
      <c r="F6" s="5"/>
      <c r="G6" s="5"/>
      <c r="H6" s="5"/>
    </row>
    <row r="7" ht="20" customHeight="1" spans="1:8" x14ac:dyDescent="0.25">
      <c r="A7" s="3" t="s">
        <v>9</v>
      </c>
      <c r="B7" s="4"/>
      <c r="C7" s="4"/>
      <c r="D7" s="4"/>
      <c r="E7" s="6" t="s">
        <v>10</v>
      </c>
      <c r="F7" s="6"/>
      <c r="G7" s="6"/>
      <c r="H7" s="6"/>
    </row>
    <row r="8" ht="20" customHeight="1" spans="1:8" x14ac:dyDescent="0.25">
      <c r="A8" s="3" t="s">
        <v>11</v>
      </c>
      <c r="B8" s="4"/>
      <c r="C8" s="4"/>
      <c r="D8" s="4"/>
      <c r="E8" s="6" t="s">
        <v>12</v>
      </c>
      <c r="F8" s="6"/>
      <c r="G8" s="6"/>
      <c r="H8" s="6"/>
    </row>
    <row r="9" ht="20" customHeight="1" spans="1:8" x14ac:dyDescent="0.25">
      <c r="A9" s="3" t="s">
        <v>13</v>
      </c>
      <c r="B9" s="4"/>
      <c r="C9" s="4"/>
      <c r="D9" s="4"/>
      <c r="E9" s="6" t="s">
        <v>14</v>
      </c>
      <c r="F9" s="6"/>
      <c r="G9" s="6"/>
      <c r="H9" s="6"/>
    </row>
    <row r="10" ht="20" customHeight="1" spans="1:4" x14ac:dyDescent="0.25">
      <c r="A10" s="3" t="s">
        <v>15</v>
      </c>
      <c r="B10" s="6" t="s">
        <v>16</v>
      </c>
      <c r="C10" s="6"/>
      <c r="D10" s="6"/>
    </row>
    <row r="11" ht="20" customHeight="1" x14ac:dyDescent="0.25"/>
    <row r="12" ht="20" customHeight="1" spans="1:5" x14ac:dyDescent="0.25">
      <c r="A12" s="2" t="s">
        <v>17</v>
      </c>
      <c r="B12" s="2"/>
      <c r="C12" s="7">
        <f>G46</f>
        <v>0</v>
      </c>
      <c r="D12" s="7"/>
      <c r="E12" s="7"/>
    </row>
    <row r="13" ht="20" customHeight="1" x14ac:dyDescent="0.25"/>
    <row r="14" ht="20" customHeight="1" spans="1:8" x14ac:dyDescent="0.25">
      <c r="A14" s="2" t="s">
        <v>18</v>
      </c>
      <c r="B14" s="2"/>
      <c r="C14" s="2"/>
      <c r="D14" s="2"/>
      <c r="E14" s="2"/>
      <c r="F14" s="2"/>
      <c r="G14" s="2"/>
      <c r="H14" s="2"/>
    </row>
    <row r="15" ht="20" customHeight="1" spans="1:8" x14ac:dyDescent="0.25">
      <c r="A15" s="8" t="s">
        <v>19</v>
      </c>
      <c r="B15" s="8" t="s">
        <v>20</v>
      </c>
      <c r="C15" s="8" t="s">
        <v>21</v>
      </c>
      <c r="D15" s="8" t="s">
        <v>22</v>
      </c>
      <c r="E15" s="8" t="s">
        <v>23</v>
      </c>
      <c r="F15" s="8" t="s">
        <v>24</v>
      </c>
      <c r="G15" s="8"/>
      <c r="H15" s="8"/>
    </row>
    <row r="16" ht="20" customHeight="1" spans="1:8" x14ac:dyDescent="0.25">
      <c r="A16" s="9">
        <v>1</v>
      </c>
      <c r="B16" s="3" t="s">
        <v>25</v>
      </c>
      <c r="C16" s="5" t="s">
        <v>26</v>
      </c>
      <c r="D16" s="9"/>
      <c r="E16" s="5" t="s">
        <v>27</v>
      </c>
      <c r="F16" s="5"/>
      <c r="G16" s="5"/>
      <c r="H16" s="5"/>
    </row>
    <row r="17" ht="20" customHeight="1" spans="1:8" x14ac:dyDescent="0.25">
      <c r="A17" s="9">
        <v>2</v>
      </c>
      <c r="B17" s="3" t="s">
        <v>28</v>
      </c>
      <c r="C17" s="5" t="s">
        <v>29</v>
      </c>
      <c r="D17" s="9"/>
      <c r="E17" s="5" t="s">
        <v>27</v>
      </c>
      <c r="F17" s="5" t="s">
        <v>30</v>
      </c>
      <c r="G17" s="5"/>
      <c r="H17" s="5"/>
    </row>
    <row r="18" ht="20" customHeight="1" spans="1:8" x14ac:dyDescent="0.25">
      <c r="A18" s="9">
        <v>3</v>
      </c>
      <c r="B18" s="3" t="s">
        <v>31</v>
      </c>
      <c r="C18" s="5" t="s">
        <v>32</v>
      </c>
      <c r="D18" s="9">
        <f>IF(D16="","",D16+D17*8)</f>
      </c>
      <c r="E18" s="5" t="s">
        <v>27</v>
      </c>
      <c r="F18" s="5"/>
      <c r="G18" s="5"/>
      <c r="H18" s="5"/>
    </row>
    <row r="19" ht="20" customHeight="1" spans="1:8" x14ac:dyDescent="0.25">
      <c r="A19" s="9">
        <v>4</v>
      </c>
      <c r="B19" s="3" t="s">
        <v>33</v>
      </c>
      <c r="C19" s="5" t="s">
        <v>34</v>
      </c>
      <c r="D19" s="9"/>
      <c r="E19" s="5" t="s">
        <v>27</v>
      </c>
      <c r="F19" s="5"/>
      <c r="G19" s="5"/>
      <c r="H19" s="5"/>
    </row>
    <row r="20" ht="20" customHeight="1" spans="1:8" x14ac:dyDescent="0.25">
      <c r="A20" s="9">
        <v>5</v>
      </c>
      <c r="B20" s="3" t="s">
        <v>35</v>
      </c>
      <c r="C20" s="5" t="s">
        <v>29</v>
      </c>
      <c r="D20" s="9"/>
      <c r="E20" s="5" t="s">
        <v>27</v>
      </c>
      <c r="F20" s="5" t="s">
        <v>36</v>
      </c>
      <c r="G20" s="5"/>
      <c r="H20" s="5"/>
    </row>
    <row r="21" ht="20" customHeight="1" spans="1:8" x14ac:dyDescent="0.25">
      <c r="A21" s="9">
        <v>6</v>
      </c>
      <c r="B21" s="3" t="s">
        <v>37</v>
      </c>
      <c r="C21" s="5" t="s">
        <v>38</v>
      </c>
      <c r="D21" s="9">
        <f>IF(D19="","",D19+D20)</f>
      </c>
      <c r="E21" s="5" t="s">
        <v>27</v>
      </c>
      <c r="F21" s="5"/>
      <c r="G21" s="5"/>
      <c r="H21" s="5"/>
    </row>
    <row r="22" ht="20" customHeight="1" spans="1:8" x14ac:dyDescent="0.25">
      <c r="A22" s="9">
        <v>7</v>
      </c>
      <c r="B22" s="3" t="s">
        <v>39</v>
      </c>
      <c r="C22" s="5" t="s">
        <v>40</v>
      </c>
      <c r="D22" s="7">
        <f>IF(OR(D18="",D21=""),"",ROUND(D18*D21,2))</f>
      </c>
      <c r="E22" s="5" t="s">
        <v>41</v>
      </c>
      <c r="F22" s="5" t="s">
        <v>42</v>
      </c>
      <c r="G22" s="5"/>
      <c r="H22" s="5"/>
    </row>
    <row r="23" ht="20" customHeight="1" spans="1:8" x14ac:dyDescent="0.25">
      <c r="A23" s="6" t="s">
        <v>43</v>
      </c>
      <c r="B23" s="6"/>
      <c r="C23" s="6"/>
      <c r="D23" s="6"/>
      <c r="E23" s="6"/>
      <c r="F23" s="6"/>
      <c r="G23" s="6"/>
      <c r="H23" s="6"/>
    </row>
    <row r="24" ht="20" customHeight="1" x14ac:dyDescent="0.25"/>
    <row r="25" ht="20" customHeight="1" spans="1:8" x14ac:dyDescent="0.25">
      <c r="A25" s="2" t="s">
        <v>44</v>
      </c>
      <c r="B25" s="2"/>
      <c r="C25" s="2"/>
      <c r="D25" s="2"/>
      <c r="E25" s="2"/>
      <c r="F25" s="2"/>
      <c r="G25" s="2"/>
      <c r="H25" s="2"/>
    </row>
    <row r="26" ht="20" customHeight="1" spans="1:8" x14ac:dyDescent="0.25">
      <c r="A26" s="8" t="s">
        <v>19</v>
      </c>
      <c r="B26" s="8" t="s">
        <v>45</v>
      </c>
      <c r="C26" s="8" t="s">
        <v>46</v>
      </c>
      <c r="D26" s="8" t="s">
        <v>47</v>
      </c>
      <c r="E26" s="8" t="s">
        <v>23</v>
      </c>
      <c r="F26" s="8" t="s">
        <v>48</v>
      </c>
      <c r="G26" s="8" t="s">
        <v>49</v>
      </c>
      <c r="H26" s="8" t="s">
        <v>50</v>
      </c>
    </row>
    <row r="27" ht="20" customHeight="1" spans="1:8" x14ac:dyDescent="0.25">
      <c r="A27" s="9">
        <v>1</v>
      </c>
      <c r="B27" s="4" t="s">
        <v>51</v>
      </c>
      <c r="C27" s="4" t="s">
        <v>52</v>
      </c>
      <c r="D27" s="9">
        <f>IF($D$22="","",$D$22)</f>
      </c>
      <c r="E27" s="5" t="s">
        <v>41</v>
      </c>
      <c r="F27" s="10"/>
      <c r="G27" s="10">
        <f>IF(OR(D27="",F27=""),"",ROUND(D27*F27,0))</f>
      </c>
      <c r="H27" s="5"/>
    </row>
    <row r="28" ht="20" customHeight="1" spans="1:8" x14ac:dyDescent="0.25">
      <c r="A28" s="9">
        <v>2</v>
      </c>
      <c r="B28" s="4" t="s">
        <v>51</v>
      </c>
      <c r="C28" s="4" t="s">
        <v>53</v>
      </c>
      <c r="D28" s="9">
        <f>IF($D$22="","",$D$22)</f>
      </c>
      <c r="E28" s="5" t="s">
        <v>41</v>
      </c>
      <c r="F28" s="10"/>
      <c r="G28" s="10">
        <f>IF(OR(D28="",F28=""),"",ROUND(D28*F28,0))</f>
      </c>
      <c r="H28" s="5"/>
    </row>
    <row r="29" ht="20" customHeight="1" spans="1:8" x14ac:dyDescent="0.25">
      <c r="A29" s="9">
        <v>3</v>
      </c>
      <c r="B29" s="4" t="s">
        <v>51</v>
      </c>
      <c r="C29" s="4" t="s">
        <v>54</v>
      </c>
      <c r="D29" s="9"/>
      <c r="E29" s="5" t="s">
        <v>55</v>
      </c>
      <c r="F29" s="10"/>
      <c r="G29" s="10">
        <f>IF(OR(D29="",F29=""),"",ROUND(D29*F29,0))</f>
      </c>
      <c r="H29" s="5"/>
    </row>
    <row r="30" ht="20" customHeight="1" spans="1:8" x14ac:dyDescent="0.25">
      <c r="A30" s="9">
        <v>4</v>
      </c>
      <c r="B30" s="4" t="s">
        <v>51</v>
      </c>
      <c r="C30" s="4" t="s">
        <v>56</v>
      </c>
      <c r="D30" s="9"/>
      <c r="E30" s="5" t="s">
        <v>57</v>
      </c>
      <c r="F30" s="10"/>
      <c r="G30" s="10">
        <f>IF(OR(D30="",F30=""),"",ROUND(D30*F30,0))</f>
      </c>
      <c r="H30" s="5"/>
    </row>
    <row r="31" ht="20" customHeight="1" spans="1:8" x14ac:dyDescent="0.25">
      <c r="A31" s="9">
        <v>5</v>
      </c>
      <c r="B31" s="4" t="s">
        <v>51</v>
      </c>
      <c r="C31" s="4" t="s">
        <v>58</v>
      </c>
      <c r="D31" s="9"/>
      <c r="E31" s="5" t="s">
        <v>57</v>
      </c>
      <c r="F31" s="10"/>
      <c r="G31" s="10">
        <f>IF(OR(D31="",F31=""),"",ROUND(D31*F31,0))</f>
      </c>
      <c r="H31" s="5"/>
    </row>
    <row r="32" ht="20" customHeight="1" spans="1:8" x14ac:dyDescent="0.25">
      <c r="A32" s="9">
        <v>6</v>
      </c>
      <c r="B32" s="4" t="s">
        <v>59</v>
      </c>
      <c r="C32" s="4" t="s">
        <v>60</v>
      </c>
      <c r="D32" s="9"/>
      <c r="E32" s="5" t="s">
        <v>57</v>
      </c>
      <c r="F32" s="10"/>
      <c r="G32" s="10">
        <f>IF(OR(D32="",F32=""),"",ROUND(D32*F32,0))</f>
      </c>
      <c r="H32" s="5"/>
    </row>
    <row r="33" ht="20" customHeight="1" spans="1:8" x14ac:dyDescent="0.25">
      <c r="A33" s="9">
        <v>7</v>
      </c>
      <c r="B33" s="4"/>
      <c r="C33" s="4"/>
      <c r="D33" s="9"/>
      <c r="E33" s="5"/>
      <c r="F33" s="10"/>
      <c r="G33" s="10">
        <f>IF(OR(D33="",F33=""),"",ROUND(D33*F33,0))</f>
      </c>
      <c r="H33" s="5"/>
    </row>
    <row r="34" ht="20" customHeight="1" spans="1:8" x14ac:dyDescent="0.25">
      <c r="A34" s="9">
        <v>8</v>
      </c>
      <c r="B34" s="4"/>
      <c r="C34" s="4"/>
      <c r="D34" s="9"/>
      <c r="E34" s="5"/>
      <c r="F34" s="10"/>
      <c r="G34" s="10">
        <f>IF(OR(D34="",F34=""),"",ROUND(D34*F34,0))</f>
      </c>
      <c r="H34" s="5"/>
    </row>
    <row r="35" ht="20" customHeight="1" spans="1:8" x14ac:dyDescent="0.25">
      <c r="A35" s="9">
        <v>9</v>
      </c>
      <c r="B35" s="4"/>
      <c r="C35" s="4"/>
      <c r="D35" s="9"/>
      <c r="E35" s="5"/>
      <c r="F35" s="10"/>
      <c r="G35" s="10">
        <f>IF(OR(D35="",F35=""),"",ROUND(D35*F35,0))</f>
      </c>
      <c r="H35" s="5"/>
    </row>
    <row r="36" ht="20" customHeight="1" spans="1:8" x14ac:dyDescent="0.25">
      <c r="A36" s="9">
        <v>10</v>
      </c>
      <c r="B36" s="4"/>
      <c r="C36" s="4"/>
      <c r="D36" s="9"/>
      <c r="E36" s="5"/>
      <c r="F36" s="10"/>
      <c r="G36" s="10">
        <f>IF(OR(D36="",F36=""),"",ROUND(D36*F36,0))</f>
      </c>
      <c r="H36" s="5"/>
    </row>
    <row r="37" ht="20" customHeight="1" spans="1:8" x14ac:dyDescent="0.25">
      <c r="A37" s="9">
        <v>11</v>
      </c>
      <c r="B37" s="4"/>
      <c r="C37" s="4"/>
      <c r="D37" s="9"/>
      <c r="E37" s="5"/>
      <c r="F37" s="10"/>
      <c r="G37" s="10">
        <f>IF(OR(D37="",F37=""),"",ROUND(D37*F37,0))</f>
      </c>
      <c r="H37" s="5"/>
    </row>
    <row r="38" ht="20" customHeight="1" spans="1:8" x14ac:dyDescent="0.25">
      <c r="A38" s="9">
        <v>12</v>
      </c>
      <c r="B38" s="4"/>
      <c r="C38" s="4"/>
      <c r="D38" s="9"/>
      <c r="E38" s="5"/>
      <c r="F38" s="10"/>
      <c r="G38" s="10">
        <f>IF(OR(D38="",F38=""),"",ROUND(D38*F38,0))</f>
      </c>
      <c r="H38" s="5"/>
    </row>
    <row r="39" ht="20" customHeight="1" spans="1:8" x14ac:dyDescent="0.25">
      <c r="A39" s="9">
        <v>13</v>
      </c>
      <c r="B39" s="4"/>
      <c r="C39" s="4"/>
      <c r="D39" s="9"/>
      <c r="E39" s="5"/>
      <c r="F39" s="10"/>
      <c r="G39" s="10">
        <f>IF(OR(D39="",F39=""),"",ROUND(D39*F39,0))</f>
      </c>
      <c r="H39" s="5"/>
    </row>
    <row r="40" ht="20" customHeight="1" spans="1:8" x14ac:dyDescent="0.25">
      <c r="A40" s="9">
        <v>14</v>
      </c>
      <c r="B40" s="4"/>
      <c r="C40" s="4"/>
      <c r="D40" s="9"/>
      <c r="E40" s="5"/>
      <c r="F40" s="10"/>
      <c r="G40" s="10">
        <f>IF(OR(D40="",F40=""),"",ROUND(D40*F40,0))</f>
      </c>
      <c r="H40" s="5"/>
    </row>
    <row r="41" ht="20" customHeight="1" spans="4:8" x14ac:dyDescent="0.25">
      <c r="D41" s="3" t="s">
        <v>61</v>
      </c>
      <c r="E41" s="3"/>
      <c r="F41" s="5"/>
      <c r="G41" s="10">
        <f>SUM(G27:G40)</f>
        <v>0</v>
      </c>
      <c r="H41" s="5"/>
    </row>
    <row r="42" ht="20" customHeight="1" spans="4:8" x14ac:dyDescent="0.25">
      <c r="D42" s="3" t="s">
        <v>62</v>
      </c>
      <c r="E42" s="3"/>
      <c r="F42" s="9"/>
      <c r="G42" s="10">
        <f>ROUNDDOWN(G41*F42/100,0)</f>
        <v>0</v>
      </c>
      <c r="H42" s="5"/>
    </row>
    <row r="43" ht="20" customHeight="1" spans="4:8" x14ac:dyDescent="0.25">
      <c r="D43" s="3" t="s">
        <v>63</v>
      </c>
      <c r="E43" s="3"/>
      <c r="F43" s="5"/>
      <c r="G43" s="10"/>
      <c r="H43" s="5" t="s">
        <v>64</v>
      </c>
    </row>
    <row r="44" ht="20" customHeight="1" spans="4:8" x14ac:dyDescent="0.25">
      <c r="D44" s="3" t="s">
        <v>65</v>
      </c>
      <c r="E44" s="3"/>
      <c r="F44" s="5"/>
      <c r="G44" s="10">
        <f>SUM(G41:G43)</f>
        <v>0</v>
      </c>
      <c r="H44" s="5"/>
    </row>
    <row r="45" ht="20" customHeight="1" spans="4:8" x14ac:dyDescent="0.25">
      <c r="D45" s="3" t="s">
        <v>66</v>
      </c>
      <c r="E45" s="3"/>
      <c r="F45" s="5"/>
      <c r="G45" s="10">
        <f>ROUNDDOWN(G44*0.1,0)</f>
        <v>0</v>
      </c>
      <c r="H45" s="5"/>
    </row>
    <row r="46" ht="20" customHeight="1" spans="4:8" x14ac:dyDescent="0.25">
      <c r="D46" s="3" t="s">
        <v>67</v>
      </c>
      <c r="E46" s="3"/>
      <c r="F46" s="5"/>
      <c r="G46" s="7">
        <f>G44+G45</f>
        <v>0</v>
      </c>
      <c r="H46" s="5"/>
    </row>
    <row r="47" ht="20" customHeight="1" x14ac:dyDescent="0.25"/>
    <row r="48" ht="48" customHeight="1" spans="1:8" x14ac:dyDescent="0.25">
      <c r="A48" s="3" t="s">
        <v>50</v>
      </c>
      <c r="B48" s="4"/>
      <c r="C48" s="4"/>
      <c r="D48" s="4"/>
      <c r="E48" s="4"/>
      <c r="F48" s="4"/>
      <c r="G48" s="4"/>
      <c r="H48" s="4"/>
    </row>
  </sheetData>
  <mergeCells count="36">
    <mergeCell ref="A1:H1"/>
    <mergeCell ref="A3:D3"/>
    <mergeCell ref="F3:H3"/>
    <mergeCell ref="A4:D4"/>
    <mergeCell ref="F4:H4"/>
    <mergeCell ref="A5:D5"/>
    <mergeCell ref="F5:H5"/>
    <mergeCell ref="B6:D6"/>
    <mergeCell ref="E6:H6"/>
    <mergeCell ref="B7:D7"/>
    <mergeCell ref="E7:H7"/>
    <mergeCell ref="B8:D8"/>
    <mergeCell ref="E8:H8"/>
    <mergeCell ref="B9:D9"/>
    <mergeCell ref="E9:H9"/>
    <mergeCell ref="B10:D10"/>
    <mergeCell ref="A12:B12"/>
    <mergeCell ref="C12:E12"/>
    <mergeCell ref="A14:H14"/>
    <mergeCell ref="F15:H15"/>
    <mergeCell ref="F16:H16"/>
    <mergeCell ref="F17:H17"/>
    <mergeCell ref="F18:H18"/>
    <mergeCell ref="F19:H19"/>
    <mergeCell ref="F20:H20"/>
    <mergeCell ref="F21:H21"/>
    <mergeCell ref="F22:H22"/>
    <mergeCell ref="A23:H23"/>
    <mergeCell ref="A25:H25"/>
    <mergeCell ref="D41:E41"/>
    <mergeCell ref="D42:E42"/>
    <mergeCell ref="D43:E43"/>
    <mergeCell ref="D44:E44"/>
    <mergeCell ref="D45:E45"/>
    <mergeCell ref="D46:E46"/>
    <mergeCell ref="B48:H48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8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12" customWidth="1"/>
    <col min="3" max="3" width="30" customWidth="1"/>
    <col min="5" max="5" width="6" customWidth="1"/>
    <col min="6" max="6" width="10" customWidth="1"/>
    <col min="7" max="7" width="12" customWidth="1"/>
    <col min="8" max="8" width="18" customWidth="1"/>
  </cols>
  <sheetData>
    <row r="1" ht="28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0" customHeight="1" x14ac:dyDescent="0.25"/>
    <row r="3" ht="20" customHeight="1" spans="1:8" x14ac:dyDescent="0.25">
      <c r="A3" s="2" t="s">
        <v>68</v>
      </c>
      <c r="B3" s="2"/>
      <c r="C3" s="2"/>
      <c r="D3" s="2"/>
      <c r="E3" s="3" t="s">
        <v>2</v>
      </c>
      <c r="F3" s="4" t="s">
        <v>69</v>
      </c>
      <c r="G3" s="4"/>
      <c r="H3" s="4"/>
    </row>
    <row r="4" ht="20" customHeight="1" spans="1:8" x14ac:dyDescent="0.25">
      <c r="A4" s="5" t="s">
        <v>70</v>
      </c>
      <c r="B4" s="5"/>
      <c r="C4" s="5"/>
      <c r="D4" s="5"/>
      <c r="E4" s="3" t="s">
        <v>4</v>
      </c>
      <c r="F4" s="4" t="s">
        <v>71</v>
      </c>
      <c r="G4" s="4"/>
      <c r="H4" s="4"/>
    </row>
    <row r="5" ht="20" customHeight="1" spans="1:8" x14ac:dyDescent="0.25">
      <c r="A5" s="6" t="s">
        <v>5</v>
      </c>
      <c r="B5" s="6"/>
      <c r="C5" s="6"/>
      <c r="D5" s="6"/>
      <c r="E5" s="3" t="s">
        <v>6</v>
      </c>
      <c r="F5" s="4" t="s">
        <v>72</v>
      </c>
      <c r="G5" s="4"/>
      <c r="H5" s="4"/>
    </row>
    <row r="6" ht="20" customHeight="1" spans="1:8" x14ac:dyDescent="0.25">
      <c r="A6" s="3" t="s">
        <v>7</v>
      </c>
      <c r="B6" s="4" t="s">
        <v>73</v>
      </c>
      <c r="C6" s="4"/>
      <c r="D6" s="4"/>
      <c r="E6" s="5" t="s">
        <v>8</v>
      </c>
      <c r="F6" s="5"/>
      <c r="G6" s="5"/>
      <c r="H6" s="5"/>
    </row>
    <row r="7" ht="20" customHeight="1" spans="1:8" x14ac:dyDescent="0.25">
      <c r="A7" s="3" t="s">
        <v>9</v>
      </c>
      <c r="B7" s="4" t="s">
        <v>74</v>
      </c>
      <c r="C7" s="4"/>
      <c r="D7" s="4"/>
      <c r="E7" s="6" t="s">
        <v>10</v>
      </c>
      <c r="F7" s="6"/>
      <c r="G7" s="6"/>
      <c r="H7" s="6"/>
    </row>
    <row r="8" ht="20" customHeight="1" spans="1:8" x14ac:dyDescent="0.25">
      <c r="A8" s="3" t="s">
        <v>11</v>
      </c>
      <c r="B8" s="4" t="s">
        <v>75</v>
      </c>
      <c r="C8" s="4"/>
      <c r="D8" s="4"/>
      <c r="E8" s="6" t="s">
        <v>12</v>
      </c>
      <c r="F8" s="6"/>
      <c r="G8" s="6"/>
      <c r="H8" s="6"/>
    </row>
    <row r="9" ht="20" customHeight="1" spans="1:8" x14ac:dyDescent="0.25">
      <c r="A9" s="3" t="s">
        <v>13</v>
      </c>
      <c r="B9" s="4" t="s">
        <v>76</v>
      </c>
      <c r="C9" s="4"/>
      <c r="D9" s="4"/>
      <c r="E9" s="6" t="s">
        <v>14</v>
      </c>
      <c r="F9" s="6"/>
      <c r="G9" s="6"/>
      <c r="H9" s="6"/>
    </row>
    <row r="10" ht="20" customHeight="1" spans="1:4" x14ac:dyDescent="0.25">
      <c r="A10" s="3" t="s">
        <v>15</v>
      </c>
      <c r="B10" s="6" t="s">
        <v>16</v>
      </c>
      <c r="C10" s="6"/>
      <c r="D10" s="6"/>
    </row>
    <row r="11" ht="20" customHeight="1" x14ac:dyDescent="0.25"/>
    <row r="12" ht="20" customHeight="1" spans="1:5" x14ac:dyDescent="0.25">
      <c r="A12" s="2" t="s">
        <v>17</v>
      </c>
      <c r="B12" s="2"/>
      <c r="C12" s="7">
        <f>G46</f>
        <v>387387</v>
      </c>
      <c r="D12" s="7"/>
      <c r="E12" s="7"/>
    </row>
    <row r="13" ht="20" customHeight="1" x14ac:dyDescent="0.25"/>
    <row r="14" ht="20" customHeight="1" spans="1:8" x14ac:dyDescent="0.25">
      <c r="A14" s="2" t="s">
        <v>18</v>
      </c>
      <c r="B14" s="2"/>
      <c r="C14" s="2"/>
      <c r="D14" s="2"/>
      <c r="E14" s="2"/>
      <c r="F14" s="2"/>
      <c r="G14" s="2"/>
      <c r="H14" s="2"/>
    </row>
    <row r="15" ht="20" customHeight="1" spans="1:8" x14ac:dyDescent="0.25">
      <c r="A15" s="8" t="s">
        <v>19</v>
      </c>
      <c r="B15" s="8" t="s">
        <v>20</v>
      </c>
      <c r="C15" s="8" t="s">
        <v>21</v>
      </c>
      <c r="D15" s="8" t="s">
        <v>22</v>
      </c>
      <c r="E15" s="8" t="s">
        <v>23</v>
      </c>
      <c r="F15" s="8" t="s">
        <v>24</v>
      </c>
      <c r="G15" s="8"/>
      <c r="H15" s="8"/>
    </row>
    <row r="16" ht="20" customHeight="1" spans="1:8" x14ac:dyDescent="0.25">
      <c r="A16" s="9">
        <v>1</v>
      </c>
      <c r="B16" s="3" t="s">
        <v>25</v>
      </c>
      <c r="C16" s="5" t="s">
        <v>26</v>
      </c>
      <c r="D16" s="9">
        <v>36</v>
      </c>
      <c r="E16" s="5" t="s">
        <v>27</v>
      </c>
      <c r="F16" s="5" t="s">
        <v>77</v>
      </c>
      <c r="G16" s="5"/>
      <c r="H16" s="5"/>
    </row>
    <row r="17" ht="20" customHeight="1" spans="1:8" x14ac:dyDescent="0.25">
      <c r="A17" s="9">
        <v>2</v>
      </c>
      <c r="B17" s="3" t="s">
        <v>28</v>
      </c>
      <c r="C17" s="5" t="s">
        <v>29</v>
      </c>
      <c r="D17" s="9">
        <v>0.9</v>
      </c>
      <c r="E17" s="5" t="s">
        <v>27</v>
      </c>
      <c r="F17" s="5" t="s">
        <v>78</v>
      </c>
      <c r="G17" s="5"/>
      <c r="H17" s="5"/>
    </row>
    <row r="18" ht="20" customHeight="1" spans="1:8" x14ac:dyDescent="0.25">
      <c r="A18" s="9">
        <v>3</v>
      </c>
      <c r="B18" s="3" t="s">
        <v>31</v>
      </c>
      <c r="C18" s="5" t="s">
        <v>32</v>
      </c>
      <c r="D18" s="9">
        <f>IF(D16="","",D16+D17*8)</f>
        <v>43.2</v>
      </c>
      <c r="E18" s="5" t="s">
        <v>27</v>
      </c>
      <c r="F18" s="5"/>
      <c r="G18" s="5"/>
      <c r="H18" s="5"/>
    </row>
    <row r="19" ht="20" customHeight="1" spans="1:8" x14ac:dyDescent="0.25">
      <c r="A19" s="9">
        <v>4</v>
      </c>
      <c r="B19" s="3" t="s">
        <v>33</v>
      </c>
      <c r="C19" s="5" t="s">
        <v>34</v>
      </c>
      <c r="D19" s="9">
        <v>6.5</v>
      </c>
      <c r="E19" s="5" t="s">
        <v>27</v>
      </c>
      <c r="F19" s="5"/>
      <c r="G19" s="5"/>
      <c r="H19" s="5"/>
    </row>
    <row r="20" ht="20" customHeight="1" spans="1:8" x14ac:dyDescent="0.25">
      <c r="A20" s="9">
        <v>5</v>
      </c>
      <c r="B20" s="3" t="s">
        <v>35</v>
      </c>
      <c r="C20" s="5" t="s">
        <v>29</v>
      </c>
      <c r="D20" s="9">
        <v>1</v>
      </c>
      <c r="E20" s="5" t="s">
        <v>27</v>
      </c>
      <c r="F20" s="5" t="s">
        <v>79</v>
      </c>
      <c r="G20" s="5"/>
      <c r="H20" s="5"/>
    </row>
    <row r="21" ht="20" customHeight="1" spans="1:8" x14ac:dyDescent="0.25">
      <c r="A21" s="9">
        <v>6</v>
      </c>
      <c r="B21" s="3" t="s">
        <v>37</v>
      </c>
      <c r="C21" s="5" t="s">
        <v>38</v>
      </c>
      <c r="D21" s="9">
        <f>IF(D19="","",D19+D20)</f>
        <v>7.5</v>
      </c>
      <c r="E21" s="5" t="s">
        <v>27</v>
      </c>
      <c r="F21" s="5"/>
      <c r="G21" s="5"/>
      <c r="H21" s="5"/>
    </row>
    <row r="22" ht="20" customHeight="1" spans="1:8" x14ac:dyDescent="0.25">
      <c r="A22" s="9">
        <v>7</v>
      </c>
      <c r="B22" s="3" t="s">
        <v>39</v>
      </c>
      <c r="C22" s="5" t="s">
        <v>40</v>
      </c>
      <c r="D22" s="7">
        <f>IF(OR(D18="",D21=""),"",ROUND(D18*D21,2))</f>
        <v>324</v>
      </c>
      <c r="E22" s="5" t="s">
        <v>41</v>
      </c>
      <c r="F22" s="5" t="s">
        <v>42</v>
      </c>
      <c r="G22" s="5"/>
      <c r="H22" s="5"/>
    </row>
    <row r="23" ht="20" customHeight="1" spans="1:8" x14ac:dyDescent="0.25">
      <c r="A23" s="6" t="s">
        <v>43</v>
      </c>
      <c r="B23" s="6"/>
      <c r="C23" s="6"/>
      <c r="D23" s="6"/>
      <c r="E23" s="6"/>
      <c r="F23" s="6"/>
      <c r="G23" s="6"/>
      <c r="H23" s="6"/>
    </row>
    <row r="24" ht="20" customHeight="1" x14ac:dyDescent="0.25"/>
    <row r="25" ht="20" customHeight="1" spans="1:8" x14ac:dyDescent="0.25">
      <c r="A25" s="2" t="s">
        <v>44</v>
      </c>
      <c r="B25" s="2"/>
      <c r="C25" s="2"/>
      <c r="D25" s="2"/>
      <c r="E25" s="2"/>
      <c r="F25" s="2"/>
      <c r="G25" s="2"/>
      <c r="H25" s="2"/>
    </row>
    <row r="26" ht="20" customHeight="1" spans="1:8" x14ac:dyDescent="0.25">
      <c r="A26" s="8" t="s">
        <v>19</v>
      </c>
      <c r="B26" s="8" t="s">
        <v>45</v>
      </c>
      <c r="C26" s="8" t="s">
        <v>46</v>
      </c>
      <c r="D26" s="8" t="s">
        <v>47</v>
      </c>
      <c r="E26" s="8" t="s">
        <v>23</v>
      </c>
      <c r="F26" s="8" t="s">
        <v>48</v>
      </c>
      <c r="G26" s="8" t="s">
        <v>49</v>
      </c>
      <c r="H26" s="8" t="s">
        <v>50</v>
      </c>
    </row>
    <row r="27" ht="20" customHeight="1" spans="1:8" x14ac:dyDescent="0.25">
      <c r="A27" s="9">
        <v>1</v>
      </c>
      <c r="B27" s="4" t="s">
        <v>51</v>
      </c>
      <c r="C27" s="4" t="s">
        <v>52</v>
      </c>
      <c r="D27" s="9">
        <f>IF($D$22="","",$D$22)</f>
        <v>324</v>
      </c>
      <c r="E27" s="5" t="s">
        <v>41</v>
      </c>
      <c r="F27" s="10">
        <v>700</v>
      </c>
      <c r="G27" s="10">
        <f>IF(OR(D27="",F27=""),"",ROUND(D27*F27,0))</f>
        <v>226800</v>
      </c>
      <c r="H27" s="5" t="s">
        <v>80</v>
      </c>
    </row>
    <row r="28" ht="20" customHeight="1" spans="1:8" x14ac:dyDescent="0.25">
      <c r="A28" s="9">
        <v>2</v>
      </c>
      <c r="B28" s="4" t="s">
        <v>51</v>
      </c>
      <c r="C28" s="4" t="s">
        <v>53</v>
      </c>
      <c r="D28" s="9">
        <f>IF($D$22="","",$D$22)</f>
        <v>324</v>
      </c>
      <c r="E28" s="5" t="s">
        <v>41</v>
      </c>
      <c r="F28" s="10">
        <v>150</v>
      </c>
      <c r="G28" s="10">
        <f>IF(OR(D28="",F28=""),"",ROUND(D28*F28,0))</f>
        <v>48600</v>
      </c>
      <c r="H28" s="5"/>
    </row>
    <row r="29" ht="20" customHeight="1" spans="1:8" x14ac:dyDescent="0.25">
      <c r="A29" s="9">
        <v>3</v>
      </c>
      <c r="B29" s="4" t="s">
        <v>51</v>
      </c>
      <c r="C29" s="4" t="s">
        <v>54</v>
      </c>
      <c r="D29" s="9">
        <v>1</v>
      </c>
      <c r="E29" s="5" t="s">
        <v>55</v>
      </c>
      <c r="F29" s="10">
        <v>15000</v>
      </c>
      <c r="G29" s="10">
        <f>IF(OR(D29="",F29=""),"",ROUND(D29*F29,0))</f>
        <v>15000</v>
      </c>
      <c r="H29" s="5"/>
    </row>
    <row r="30" ht="20" customHeight="1" spans="1:8" x14ac:dyDescent="0.25">
      <c r="A30" s="9">
        <v>4</v>
      </c>
      <c r="B30" s="4" t="s">
        <v>51</v>
      </c>
      <c r="C30" s="4" t="s">
        <v>56</v>
      </c>
      <c r="D30" s="9">
        <v>1</v>
      </c>
      <c r="E30" s="5" t="s">
        <v>57</v>
      </c>
      <c r="F30" s="10">
        <v>10000</v>
      </c>
      <c r="G30" s="10">
        <f>IF(OR(D30="",F30=""),"",ROUND(D30*F30,0))</f>
        <v>10000</v>
      </c>
      <c r="H30" s="5"/>
    </row>
    <row r="31" ht="20" customHeight="1" spans="1:8" x14ac:dyDescent="0.25">
      <c r="A31" s="9">
        <v>5</v>
      </c>
      <c r="B31" s="4" t="s">
        <v>51</v>
      </c>
      <c r="C31" s="4" t="s">
        <v>58</v>
      </c>
      <c r="D31" s="9">
        <v>1</v>
      </c>
      <c r="E31" s="5" t="s">
        <v>57</v>
      </c>
      <c r="F31" s="10">
        <v>5000</v>
      </c>
      <c r="G31" s="10">
        <f>IF(OR(D31="",F31=""),"",ROUND(D31*F31,0))</f>
        <v>5000</v>
      </c>
      <c r="H31" s="5"/>
    </row>
    <row r="32" ht="20" customHeight="1" spans="1:8" x14ac:dyDescent="0.25">
      <c r="A32" s="9">
        <v>6</v>
      </c>
      <c r="B32" s="4" t="s">
        <v>59</v>
      </c>
      <c r="C32" s="4" t="s">
        <v>60</v>
      </c>
      <c r="D32" s="9">
        <v>1</v>
      </c>
      <c r="E32" s="5" t="s">
        <v>57</v>
      </c>
      <c r="F32" s="10">
        <v>30000</v>
      </c>
      <c r="G32" s="10">
        <f>IF(OR(D32="",F32=""),"",ROUND(D32*F32,0))</f>
        <v>30000</v>
      </c>
      <c r="H32" s="5" t="s">
        <v>81</v>
      </c>
    </row>
    <row r="33" ht="20" customHeight="1" spans="1:8" x14ac:dyDescent="0.25">
      <c r="A33" s="9">
        <v>7</v>
      </c>
      <c r="B33" s="4"/>
      <c r="C33" s="4"/>
      <c r="D33" s="9"/>
      <c r="E33" s="5"/>
      <c r="F33" s="10"/>
      <c r="G33" s="10">
        <f>IF(OR(D33="",F33=""),"",ROUND(D33*F33,0))</f>
      </c>
      <c r="H33" s="5"/>
    </row>
    <row r="34" ht="20" customHeight="1" spans="1:8" x14ac:dyDescent="0.25">
      <c r="A34" s="9">
        <v>8</v>
      </c>
      <c r="B34" s="4"/>
      <c r="C34" s="4"/>
      <c r="D34" s="9"/>
      <c r="E34" s="5"/>
      <c r="F34" s="10"/>
      <c r="G34" s="10">
        <f>IF(OR(D34="",F34=""),"",ROUND(D34*F34,0))</f>
      </c>
      <c r="H34" s="5"/>
    </row>
    <row r="35" ht="20" customHeight="1" spans="1:8" x14ac:dyDescent="0.25">
      <c r="A35" s="9">
        <v>9</v>
      </c>
      <c r="B35" s="4"/>
      <c r="C35" s="4"/>
      <c r="D35" s="9"/>
      <c r="E35" s="5"/>
      <c r="F35" s="10"/>
      <c r="G35" s="10">
        <f>IF(OR(D35="",F35=""),"",ROUND(D35*F35,0))</f>
      </c>
      <c r="H35" s="5"/>
    </row>
    <row r="36" ht="20" customHeight="1" spans="1:8" x14ac:dyDescent="0.25">
      <c r="A36" s="9">
        <v>10</v>
      </c>
      <c r="B36" s="4"/>
      <c r="C36" s="4"/>
      <c r="D36" s="9"/>
      <c r="E36" s="5"/>
      <c r="F36" s="10"/>
      <c r="G36" s="10">
        <f>IF(OR(D36="",F36=""),"",ROUND(D36*F36,0))</f>
      </c>
      <c r="H36" s="5"/>
    </row>
    <row r="37" ht="20" customHeight="1" spans="1:8" x14ac:dyDescent="0.25">
      <c r="A37" s="9">
        <v>11</v>
      </c>
      <c r="B37" s="4"/>
      <c r="C37" s="4"/>
      <c r="D37" s="9"/>
      <c r="E37" s="5"/>
      <c r="F37" s="10"/>
      <c r="G37" s="10">
        <f>IF(OR(D37="",F37=""),"",ROUND(D37*F37,0))</f>
      </c>
      <c r="H37" s="5"/>
    </row>
    <row r="38" ht="20" customHeight="1" spans="1:8" x14ac:dyDescent="0.25">
      <c r="A38" s="9">
        <v>12</v>
      </c>
      <c r="B38" s="4"/>
      <c r="C38" s="4"/>
      <c r="D38" s="9"/>
      <c r="E38" s="5"/>
      <c r="F38" s="10"/>
      <c r="G38" s="10">
        <f>IF(OR(D38="",F38=""),"",ROUND(D38*F38,0))</f>
      </c>
      <c r="H38" s="5"/>
    </row>
    <row r="39" ht="20" customHeight="1" spans="1:8" x14ac:dyDescent="0.25">
      <c r="A39" s="9">
        <v>13</v>
      </c>
      <c r="B39" s="4"/>
      <c r="C39" s="4"/>
      <c r="D39" s="9"/>
      <c r="E39" s="5"/>
      <c r="F39" s="10"/>
      <c r="G39" s="10">
        <f>IF(OR(D39="",F39=""),"",ROUND(D39*F39,0))</f>
      </c>
      <c r="H39" s="5"/>
    </row>
    <row r="40" ht="20" customHeight="1" spans="1:8" x14ac:dyDescent="0.25">
      <c r="A40" s="9">
        <v>14</v>
      </c>
      <c r="B40" s="4"/>
      <c r="C40" s="4"/>
      <c r="D40" s="9"/>
      <c r="E40" s="5"/>
      <c r="F40" s="10"/>
      <c r="G40" s="10">
        <f>IF(OR(D40="",F40=""),"",ROUND(D40*F40,0))</f>
      </c>
      <c r="H40" s="5"/>
    </row>
    <row r="41" ht="20" customHeight="1" spans="4:8" x14ac:dyDescent="0.25">
      <c r="D41" s="3" t="s">
        <v>61</v>
      </c>
      <c r="E41" s="3"/>
      <c r="F41" s="5"/>
      <c r="G41" s="10">
        <f>SUM(G27:G40)</f>
        <v>335400</v>
      </c>
      <c r="H41" s="5"/>
    </row>
    <row r="42" ht="20" customHeight="1" spans="4:8" x14ac:dyDescent="0.25">
      <c r="D42" s="3" t="s">
        <v>62</v>
      </c>
      <c r="E42" s="3"/>
      <c r="F42" s="9">
        <v>5</v>
      </c>
      <c r="G42" s="10">
        <f>ROUNDDOWN(G41*F42/100,0)</f>
        <v>16770</v>
      </c>
      <c r="H42" s="5" t="s">
        <v>82</v>
      </c>
    </row>
    <row r="43" ht="20" customHeight="1" spans="4:8" x14ac:dyDescent="0.25">
      <c r="D43" s="3" t="s">
        <v>63</v>
      </c>
      <c r="E43" s="3"/>
      <c r="F43" s="5"/>
      <c r="G43" s="10"/>
      <c r="H43" s="5" t="s">
        <v>64</v>
      </c>
    </row>
    <row r="44" ht="20" customHeight="1" spans="4:8" x14ac:dyDescent="0.25">
      <c r="D44" s="3" t="s">
        <v>65</v>
      </c>
      <c r="E44" s="3"/>
      <c r="F44" s="5"/>
      <c r="G44" s="10">
        <f>SUM(G41:G43)</f>
        <v>352170</v>
      </c>
      <c r="H44" s="5"/>
    </row>
    <row r="45" ht="20" customHeight="1" spans="4:8" x14ac:dyDescent="0.25">
      <c r="D45" s="3" t="s">
        <v>66</v>
      </c>
      <c r="E45" s="3"/>
      <c r="F45" s="5"/>
      <c r="G45" s="10">
        <f>ROUNDDOWN(G44*0.1,0)</f>
        <v>35217</v>
      </c>
      <c r="H45" s="5"/>
    </row>
    <row r="46" ht="20" customHeight="1" spans="4:8" x14ac:dyDescent="0.25">
      <c r="D46" s="3" t="s">
        <v>67</v>
      </c>
      <c r="E46" s="3"/>
      <c r="F46" s="5"/>
      <c r="G46" s="7">
        <f>G44+G45</f>
        <v>387387</v>
      </c>
      <c r="H46" s="5"/>
    </row>
    <row r="47" ht="20" customHeight="1" x14ac:dyDescent="0.25"/>
    <row r="48" ht="48" customHeight="1" spans="1:8" x14ac:dyDescent="0.25">
      <c r="A48" s="3" t="s">
        <v>50</v>
      </c>
      <c r="B48" s="4" t="s">
        <v>83</v>
      </c>
      <c r="C48" s="4"/>
      <c r="D48" s="4"/>
      <c r="E48" s="4"/>
      <c r="F48" s="4"/>
      <c r="G48" s="4"/>
      <c r="H48" s="4"/>
    </row>
  </sheetData>
  <mergeCells count="36">
    <mergeCell ref="A1:H1"/>
    <mergeCell ref="A3:D3"/>
    <mergeCell ref="F3:H3"/>
    <mergeCell ref="A4:D4"/>
    <mergeCell ref="F4:H4"/>
    <mergeCell ref="A5:D5"/>
    <mergeCell ref="F5:H5"/>
    <mergeCell ref="B6:D6"/>
    <mergeCell ref="E6:H6"/>
    <mergeCell ref="B7:D7"/>
    <mergeCell ref="E7:H7"/>
    <mergeCell ref="B8:D8"/>
    <mergeCell ref="E8:H8"/>
    <mergeCell ref="B9:D9"/>
    <mergeCell ref="E9:H9"/>
    <mergeCell ref="B10:D10"/>
    <mergeCell ref="A12:B12"/>
    <mergeCell ref="C12:E12"/>
    <mergeCell ref="A14:H14"/>
    <mergeCell ref="F15:H15"/>
    <mergeCell ref="F16:H16"/>
    <mergeCell ref="F17:H17"/>
    <mergeCell ref="F18:H18"/>
    <mergeCell ref="F19:H19"/>
    <mergeCell ref="F20:H20"/>
    <mergeCell ref="F21:H21"/>
    <mergeCell ref="F22:H22"/>
    <mergeCell ref="A23:H23"/>
    <mergeCell ref="A25:H25"/>
    <mergeCell ref="D41:E41"/>
    <mergeCell ref="D42:E42"/>
    <mergeCell ref="D43:E43"/>
    <mergeCell ref="D44:E44"/>
    <mergeCell ref="D45:E45"/>
    <mergeCell ref="D46:E46"/>
    <mergeCell ref="B48:H48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84</v>
      </c>
      <c r="B1" s="1"/>
    </row>
    <row r="2" ht="20" customHeight="1" spans="1:2" x14ac:dyDescent="0.25">
      <c r="A2" s="3" t="s">
        <v>85</v>
      </c>
      <c r="B2" s="5" t="s">
        <v>86</v>
      </c>
    </row>
    <row r="3" ht="20" customHeight="1" spans="1:2" x14ac:dyDescent="0.25">
      <c r="A3" s="3" t="s">
        <v>87</v>
      </c>
      <c r="B3" s="5" t="s">
        <v>88</v>
      </c>
    </row>
    <row r="4" ht="20" customHeight="1" spans="1:2" x14ac:dyDescent="0.25">
      <c r="A4" s="3" t="s">
        <v>89</v>
      </c>
      <c r="B4" s="5" t="s">
        <v>90</v>
      </c>
    </row>
    <row r="5" ht="20" customHeight="1" spans="1:2" x14ac:dyDescent="0.25">
      <c r="A5" s="3" t="s">
        <v>91</v>
      </c>
      <c r="B5" s="5" t="s">
        <v>92</v>
      </c>
    </row>
    <row r="6" ht="20" customHeight="1" spans="1:2" x14ac:dyDescent="0.25">
      <c r="A6" s="3" t="s">
        <v>93</v>
      </c>
      <c r="B6" s="5" t="s">
        <v>94</v>
      </c>
    </row>
    <row r="7" ht="20" customHeight="1" spans="1:2" x14ac:dyDescent="0.25">
      <c r="A7" s="3" t="s">
        <v>95</v>
      </c>
      <c r="B7" s="5" t="s">
        <v>96</v>
      </c>
    </row>
    <row r="8" ht="20" customHeight="1" spans="1:2" x14ac:dyDescent="0.25">
      <c r="A8" s="3" t="s">
        <v>97</v>
      </c>
      <c r="B8" s="5" t="s">
        <v>71</v>
      </c>
    </row>
    <row r="9" ht="20" customHeight="1" spans="1:2" x14ac:dyDescent="0.25">
      <c r="A9" s="3" t="s">
        <v>98</v>
      </c>
      <c r="B9" s="5" t="s">
        <v>99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積算フクロウ（FUKULO／合同会社商陣）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