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<sst xmlns="http://schemas.openxmlformats.org/spreadsheetml/2006/main" count="169" uniqueCount="84">
  <si>
    <t>御見積書（電気設備工事）</t>
  </si>
  <si>
    <t xml:space="preserve">　　　　　　　　　　御中</t>
  </si>
  <si>
    <t>見積番号</t>
  </si>
  <si>
    <t xml:space="preserve">　　　　　　　　　　様</t>
  </si>
  <si>
    <t>見積日</t>
  </si>
  <si>
    <t>下記のとおり御見積申し上げます。</t>
  </si>
  <si>
    <t>有効期限</t>
  </si>
  <si>
    <t>工事名</t>
  </si>
  <si>
    <t>株式会社サンプル電設</t>
  </si>
  <si>
    <t>工事場所</t>
  </si>
  <si>
    <t>〒000-0000 東京都サンプル市1-2-3</t>
  </si>
  <si>
    <t>工期</t>
  </si>
  <si>
    <t>TEL 000-000-0000</t>
  </si>
  <si>
    <t>支払条件</t>
  </si>
  <si>
    <t>担当：山田 太郎</t>
  </si>
  <si>
    <t>登録番号</t>
  </si>
  <si>
    <t>T0000000000000（自社の登録番号に直す）</t>
  </si>
  <si>
    <t>御見積金額（税込）</t>
  </si>
  <si>
    <t>1. 明細</t>
  </si>
  <si>
    <t>No.</t>
  </si>
  <si>
    <t>区分</t>
  </si>
  <si>
    <t>名称・仕様</t>
  </si>
  <si>
    <t>数量</t>
  </si>
  <si>
    <t>単位</t>
  </si>
  <si>
    <t>単価</t>
  </si>
  <si>
    <t>金額</t>
  </si>
  <si>
    <t>備考</t>
  </si>
  <si>
    <t>幹線</t>
  </si>
  <si>
    <t>分電盤（主幹50A・分岐12回路）</t>
  </si>
  <si>
    <t>面</t>
  </si>
  <si>
    <t>CVケーブル 14sq-3C 配線</t>
  </si>
  <si>
    <t>m</t>
  </si>
  <si>
    <t>電灯</t>
  </si>
  <si>
    <t>LEDベースライト 取付</t>
  </si>
  <si>
    <t>台</t>
  </si>
  <si>
    <t>スイッチ・配線（VVF 1.6-3C）</t>
  </si>
  <si>
    <t>式</t>
  </si>
  <si>
    <t>コンセント</t>
  </si>
  <si>
    <t>コンセント（2口・接地極付）取付</t>
  </si>
  <si>
    <t>個</t>
  </si>
  <si>
    <t>VVF 2.0-3C 配線</t>
  </si>
  <si>
    <t>弱電</t>
  </si>
  <si>
    <t>LAN用の配管（CD管）・ボックス</t>
  </si>
  <si>
    <t>箇所</t>
  </si>
  <si>
    <t>撤去</t>
  </si>
  <si>
    <t>既設器具の撤去・処分</t>
  </si>
  <si>
    <t>試験</t>
  </si>
  <si>
    <t>絶縁抵抗・接地抵抗の測定と報告</t>
  </si>
  <si>
    <t>小計（直接工事費）</t>
  </si>
  <si>
    <t>諸経費（小計×率%）</t>
  </si>
  <si>
    <t>出精値引き</t>
  </si>
  <si>
    <t>値引きはマイナスで入れる</t>
  </si>
  <si>
    <t>税抜合計</t>
  </si>
  <si>
    <t>消費税（10%）</t>
  </si>
  <si>
    <t>合計（税込）</t>
  </si>
  <si>
    <t>区分ごとの金額（区分の名前が同じ行を合計します）</t>
  </si>
  <si>
    <t>株式会社サンプル建設 御中</t>
  </si>
  <si>
    <t>E-2026-0277</t>
  </si>
  <si>
    <t>工事部 佐藤 一郎 様</t>
  </si>
  <si>
    <t>2026年10月17日</t>
  </si>
  <si>
    <t>見積日から30日間</t>
  </si>
  <si>
    <t>〇〇ビル3階 事務所内装改修に伴う電気設備工事</t>
  </si>
  <si>
    <t>東京都サンプル区〇〇1-2-3 〇〇ビル3階</t>
  </si>
  <si>
    <t>2026年11月9日〜11月27日</t>
  </si>
  <si>
    <t>工事完了後 月末締め翌月末払い</t>
  </si>
  <si>
    <t>器具は支給なら取付費のみ</t>
  </si>
  <si>
    <t>例の率</t>
  </si>
  <si>
    <t>内装改修図 A-01〜A-08（第2版）・電気設備図 E-01〜E-04 に基づく御見積です。受変電設備・夜間の停電作業は含みません。単価・率は記入例のための架空の値です。</t>
  </si>
  <si>
    <t>電気工事の見積書</t>
  </si>
  <si>
    <t>配布元</t>
  </si>
  <si>
    <t>積算フクロウ（FUKULO／合同会社商陣） https://sekisan.fukulo.com/templates/</t>
  </si>
  <si>
    <t>シート構成</t>
  </si>
  <si>
    <t>「記入用」（空欄）・「記入例」（書き方の見本）・「説明」の3枚です。</t>
  </si>
  <si>
    <t>使い方</t>
  </si>
  <si>
    <t>明細の区分に種目を、名称に機器・材料と規格を書き、数量・単位・単価を入れます。金額・小計・諸経費・合計と、上の御見積金額、下の種目ごとの金額が自動で出ます。</t>
  </si>
  <si>
    <t>自社に合わせて直すなら</t>
  </si>
  <si>
    <t>自社でよく出る種目（動力・火災報知・防犯カメラなど）があれば、区分と下の表に足してください。</t>
  </si>
  <si>
    <t>気をつけること</t>
  </si>
  <si>
    <t>記入例の数量・単価・率はすべて架空の値です。数式のセルは上書きしないでください。</t>
  </si>
  <si>
    <t>ご利用にあたっての注意</t>
  </si>
  <si>
    <t>無料でお使いいただけます。社内での利用・改変・印刷は自由です。この様式そのものの再配布・販売はご遠慮ください。記入例の会社名・物件名・金額・率はすべて架空です。記載内容の正確さは利用者の責任でお確かめください。</t>
  </si>
  <si>
    <t>更新日</t>
  </si>
  <si>
    <t>積算フクロウについて</t>
  </si>
  <si>
    <t>図面のPDFから拾った数量を、そのまま見積書にできる積算・見積のクラウドです。見積の承認印も見積書の画面で押せます（承認とハンコはスタンダード以上のプランで、購入の受付は準備中です）。期間制限なしの永久無料プランがあります。https://sekisan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</si>
</sst>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¥&quot;#,##0"/>
    <numFmt numFmtId="165" formatCode="#,##0;-#,##0;&quot;&quot;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2"/>
    </font>
    <font>
      <b/>
      <sz val="10"/>
    </font>
    <font>
      <sz val="10"/>
    </font>
    <font>
      <color rgb="FF4B5563"/>
      <sz val="9"/>
    </font>
    <font>
      <b/>
      <sz val="14"/>
    </font>
    <font>
      <b/>
      <color rgb="FFFFFFFF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FFF4C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1</v>
      </c>
      <c r="B3" s="2"/>
      <c r="C3" s="2"/>
      <c r="D3" s="2"/>
      <c r="E3" s="3" t="s">
        <v>2</v>
      </c>
      <c r="F3" s="4"/>
      <c r="G3" s="4"/>
      <c r="H3" s="4"/>
    </row>
    <row r="4" ht="20" customHeight="1" spans="1:8" x14ac:dyDescent="0.25">
      <c r="A4" s="5" t="s">
        <v>3</v>
      </c>
      <c r="B4" s="5"/>
      <c r="C4" s="5"/>
      <c r="D4" s="5"/>
      <c r="E4" s="3" t="s">
        <v>4</v>
      </c>
      <c r="F4" s="4"/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/>
      <c r="G5" s="4"/>
      <c r="H5" s="4"/>
    </row>
    <row r="6" ht="20" customHeight="1" spans="1:8" x14ac:dyDescent="0.25">
      <c r="A6" s="3" t="s">
        <v>7</v>
      </c>
      <c r="B6" s="4"/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/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/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/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G36</f>
        <v>0</v>
      </c>
      <c r="D12" s="7"/>
      <c r="E12" s="7"/>
    </row>
    <row r="13" ht="20" customHeight="1" x14ac:dyDescent="0.25"/>
    <row r="14" ht="20" customHeight="1" x14ac:dyDescent="0.25"/>
    <row r="15" ht="20" customHeight="1" spans="1:8" x14ac:dyDescent="0.25">
      <c r="A15" s="2" t="s">
        <v>18</v>
      </c>
      <c r="B15" s="2"/>
      <c r="C15" s="2"/>
      <c r="D15" s="2"/>
      <c r="E15" s="2"/>
      <c r="F15" s="2"/>
      <c r="G15" s="2"/>
      <c r="H15" s="2"/>
    </row>
    <row r="16" ht="20" customHeight="1" spans="1:8" x14ac:dyDescent="0.25">
      <c r="A16" s="8" t="s">
        <v>19</v>
      </c>
      <c r="B16" s="8" t="s">
        <v>20</v>
      </c>
      <c r="C16" s="8" t="s">
        <v>21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</row>
    <row r="17" ht="20" customHeight="1" spans="1:8" x14ac:dyDescent="0.25">
      <c r="A17" s="9">
        <v>1</v>
      </c>
      <c r="B17" s="4" t="s">
        <v>27</v>
      </c>
      <c r="C17" s="4" t="s">
        <v>28</v>
      </c>
      <c r="D17" s="9"/>
      <c r="E17" s="5" t="s">
        <v>29</v>
      </c>
      <c r="F17" s="10"/>
      <c r="G17" s="10">
        <f>IF(OR(D17="",F17=""),"",ROUND(D17*F17,0))</f>
      </c>
      <c r="H17" s="5"/>
    </row>
    <row r="18" ht="20" customHeight="1" spans="1:8" x14ac:dyDescent="0.25">
      <c r="A18" s="9">
        <v>2</v>
      </c>
      <c r="B18" s="4" t="s">
        <v>27</v>
      </c>
      <c r="C18" s="4" t="s">
        <v>30</v>
      </c>
      <c r="D18" s="9"/>
      <c r="E18" s="5" t="s">
        <v>31</v>
      </c>
      <c r="F18" s="10"/>
      <c r="G18" s="10">
        <f>IF(OR(D18="",F18=""),"",ROUND(D18*F18,0))</f>
      </c>
      <c r="H18" s="5"/>
    </row>
    <row r="19" ht="20" customHeight="1" spans="1:8" x14ac:dyDescent="0.25">
      <c r="A19" s="9">
        <v>3</v>
      </c>
      <c r="B19" s="4" t="s">
        <v>32</v>
      </c>
      <c r="C19" s="4" t="s">
        <v>33</v>
      </c>
      <c r="D19" s="9"/>
      <c r="E19" s="5" t="s">
        <v>34</v>
      </c>
      <c r="F19" s="10"/>
      <c r="G19" s="10">
        <f>IF(OR(D19="",F19=""),"",ROUND(D19*F19,0))</f>
      </c>
      <c r="H19" s="5"/>
    </row>
    <row r="20" ht="20" customHeight="1" spans="1:8" x14ac:dyDescent="0.25">
      <c r="A20" s="9">
        <v>4</v>
      </c>
      <c r="B20" s="4" t="s">
        <v>32</v>
      </c>
      <c r="C20" s="4" t="s">
        <v>35</v>
      </c>
      <c r="D20" s="9"/>
      <c r="E20" s="5" t="s">
        <v>36</v>
      </c>
      <c r="F20" s="10"/>
      <c r="G20" s="10">
        <f>IF(OR(D20="",F20=""),"",ROUND(D20*F20,0))</f>
      </c>
      <c r="H20" s="5"/>
    </row>
    <row r="21" ht="20" customHeight="1" spans="1:8" x14ac:dyDescent="0.25">
      <c r="A21" s="9">
        <v>5</v>
      </c>
      <c r="B21" s="4" t="s">
        <v>37</v>
      </c>
      <c r="C21" s="4" t="s">
        <v>38</v>
      </c>
      <c r="D21" s="9"/>
      <c r="E21" s="5" t="s">
        <v>39</v>
      </c>
      <c r="F21" s="10"/>
      <c r="G21" s="10">
        <f>IF(OR(D21="",F21=""),"",ROUND(D21*F21,0))</f>
      </c>
      <c r="H21" s="5"/>
    </row>
    <row r="22" ht="20" customHeight="1" spans="1:8" x14ac:dyDescent="0.25">
      <c r="A22" s="9">
        <v>6</v>
      </c>
      <c r="B22" s="4" t="s">
        <v>37</v>
      </c>
      <c r="C22" s="4" t="s">
        <v>40</v>
      </c>
      <c r="D22" s="9"/>
      <c r="E22" s="5" t="s">
        <v>31</v>
      </c>
      <c r="F22" s="10"/>
      <c r="G22" s="10">
        <f>IF(OR(D22="",F22=""),"",ROUND(D22*F22,0))</f>
      </c>
      <c r="H22" s="5"/>
    </row>
    <row r="23" ht="20" customHeight="1" spans="1:8" x14ac:dyDescent="0.25">
      <c r="A23" s="9">
        <v>7</v>
      </c>
      <c r="B23" s="4" t="s">
        <v>41</v>
      </c>
      <c r="C23" s="4" t="s">
        <v>42</v>
      </c>
      <c r="D23" s="9"/>
      <c r="E23" s="5" t="s">
        <v>43</v>
      </c>
      <c r="F23" s="10"/>
      <c r="G23" s="10">
        <f>IF(OR(D23="",F23=""),"",ROUND(D23*F23,0))</f>
      </c>
      <c r="H23" s="5"/>
    </row>
    <row r="24" ht="20" customHeight="1" spans="1:8" x14ac:dyDescent="0.25">
      <c r="A24" s="9">
        <v>8</v>
      </c>
      <c r="B24" s="4" t="s">
        <v>44</v>
      </c>
      <c r="C24" s="4" t="s">
        <v>45</v>
      </c>
      <c r="D24" s="9"/>
      <c r="E24" s="5" t="s">
        <v>36</v>
      </c>
      <c r="F24" s="10"/>
      <c r="G24" s="10">
        <f>IF(OR(D24="",F24=""),"",ROUND(D24*F24,0))</f>
      </c>
      <c r="H24" s="5"/>
    </row>
    <row r="25" ht="20" customHeight="1" spans="1:8" x14ac:dyDescent="0.25">
      <c r="A25" s="9">
        <v>9</v>
      </c>
      <c r="B25" s="4" t="s">
        <v>46</v>
      </c>
      <c r="C25" s="4" t="s">
        <v>47</v>
      </c>
      <c r="D25" s="9"/>
      <c r="E25" s="5" t="s">
        <v>36</v>
      </c>
      <c r="F25" s="10"/>
      <c r="G25" s="10">
        <f>IF(OR(D25="",F25=""),"",ROUND(D25*F25,0))</f>
      </c>
      <c r="H25" s="5"/>
    </row>
    <row r="26" ht="20" customHeight="1" spans="1:8" x14ac:dyDescent="0.25">
      <c r="A26" s="9">
        <v>10</v>
      </c>
      <c r="B26" s="4"/>
      <c r="C26" s="4"/>
      <c r="D26" s="9"/>
      <c r="E26" s="5"/>
      <c r="F26" s="10"/>
      <c r="G26" s="10">
        <f>IF(OR(D26="",F26=""),"",ROUND(D26*F26,0))</f>
      </c>
      <c r="H26" s="5"/>
    </row>
    <row r="27" ht="20" customHeight="1" spans="1:8" x14ac:dyDescent="0.25">
      <c r="A27" s="9">
        <v>11</v>
      </c>
      <c r="B27" s="4"/>
      <c r="C27" s="4"/>
      <c r="D27" s="9"/>
      <c r="E27" s="5"/>
      <c r="F27" s="10"/>
      <c r="G27" s="10">
        <f>IF(OR(D27="",F27=""),"",ROUND(D27*F27,0))</f>
      </c>
      <c r="H27" s="5"/>
    </row>
    <row r="28" ht="20" customHeight="1" spans="1:8" x14ac:dyDescent="0.25">
      <c r="A28" s="9">
        <v>12</v>
      </c>
      <c r="B28" s="4"/>
      <c r="C28" s="4"/>
      <c r="D28" s="9"/>
      <c r="E28" s="5"/>
      <c r="F28" s="10"/>
      <c r="G28" s="10">
        <f>IF(OR(D28="",F28=""),"",ROUND(D28*F28,0))</f>
      </c>
      <c r="H28" s="5"/>
    </row>
    <row r="29" ht="20" customHeight="1" spans="1:8" x14ac:dyDescent="0.25">
      <c r="A29" s="9">
        <v>13</v>
      </c>
      <c r="B29" s="4"/>
      <c r="C29" s="4"/>
      <c r="D29" s="9"/>
      <c r="E29" s="5"/>
      <c r="F29" s="10"/>
      <c r="G29" s="10">
        <f>IF(OR(D29="",F29=""),"",ROUND(D29*F29,0))</f>
      </c>
      <c r="H29" s="5"/>
    </row>
    <row r="30" ht="20" customHeight="1" spans="1:8" x14ac:dyDescent="0.25">
      <c r="A30" s="9">
        <v>14</v>
      </c>
      <c r="B30" s="4"/>
      <c r="C30" s="4"/>
      <c r="D30" s="9"/>
      <c r="E30" s="5"/>
      <c r="F30" s="10"/>
      <c r="G30" s="10">
        <f>IF(OR(D30="",F30=""),"",ROUND(D30*F30,0))</f>
      </c>
      <c r="H30" s="5"/>
    </row>
    <row r="31" ht="20" customHeight="1" spans="4:8" x14ac:dyDescent="0.25">
      <c r="D31" s="3" t="s">
        <v>48</v>
      </c>
      <c r="E31" s="3"/>
      <c r="F31" s="5"/>
      <c r="G31" s="10">
        <f>SUM(G17:G30)</f>
        <v>0</v>
      </c>
      <c r="H31" s="5"/>
    </row>
    <row r="32" ht="20" customHeight="1" spans="4:8" x14ac:dyDescent="0.25">
      <c r="D32" s="3" t="s">
        <v>49</v>
      </c>
      <c r="E32" s="3"/>
      <c r="F32" s="9"/>
      <c r="G32" s="10">
        <f>ROUNDDOWN(G31*F32/100,0)</f>
        <v>0</v>
      </c>
      <c r="H32" s="5"/>
    </row>
    <row r="33" ht="20" customHeight="1" spans="4:8" x14ac:dyDescent="0.25">
      <c r="D33" s="3" t="s">
        <v>50</v>
      </c>
      <c r="E33" s="3"/>
      <c r="F33" s="5"/>
      <c r="G33" s="10"/>
      <c r="H33" s="5" t="s">
        <v>51</v>
      </c>
    </row>
    <row r="34" ht="20" customHeight="1" spans="4:8" x14ac:dyDescent="0.25">
      <c r="D34" s="3" t="s">
        <v>52</v>
      </c>
      <c r="E34" s="3"/>
      <c r="F34" s="5"/>
      <c r="G34" s="10">
        <f>SUM(G31:G33)</f>
        <v>0</v>
      </c>
      <c r="H34" s="5"/>
    </row>
    <row r="35" ht="20" customHeight="1" spans="4:8" x14ac:dyDescent="0.25">
      <c r="D35" s="3" t="s">
        <v>53</v>
      </c>
      <c r="E35" s="3"/>
      <c r="F35" s="5"/>
      <c r="G35" s="10">
        <f>ROUNDDOWN(G34*0.1,0)</f>
        <v>0</v>
      </c>
      <c r="H35" s="5"/>
    </row>
    <row r="36" ht="20" customHeight="1" spans="4:8" x14ac:dyDescent="0.25">
      <c r="D36" s="3" t="s">
        <v>54</v>
      </c>
      <c r="E36" s="3"/>
      <c r="F36" s="5"/>
      <c r="G36" s="7">
        <f>G34+G35</f>
        <v>0</v>
      </c>
      <c r="H36" s="5"/>
    </row>
    <row r="37" ht="20" customHeight="1" x14ac:dyDescent="0.25"/>
    <row r="38" ht="20" customHeight="1" spans="1:8" x14ac:dyDescent="0.25">
      <c r="A38" s="2" t="s">
        <v>55</v>
      </c>
      <c r="B38" s="2"/>
      <c r="C38" s="2"/>
      <c r="D38" s="2"/>
      <c r="E38" s="2"/>
      <c r="F38" s="2"/>
      <c r="G38" s="2"/>
      <c r="H38" s="2"/>
    </row>
    <row r="39" ht="20" customHeight="1" spans="2:3" x14ac:dyDescent="0.25">
      <c r="B39" s="8" t="s">
        <v>20</v>
      </c>
      <c r="C39" s="8" t="s">
        <v>25</v>
      </c>
    </row>
    <row r="40" ht="20" customHeight="1" spans="2:3" x14ac:dyDescent="0.25">
      <c r="B40" s="4" t="s">
        <v>27</v>
      </c>
      <c r="C40" s="10">
        <f>IF(B40="","",SUMIF($B$17:$B$30,B40,$G$17:$G$30))</f>
      </c>
    </row>
    <row r="41" ht="20" customHeight="1" spans="2:3" x14ac:dyDescent="0.25">
      <c r="B41" s="4" t="s">
        <v>32</v>
      </c>
      <c r="C41" s="10">
        <f>IF(B41="","",SUMIF($B$17:$B$30,B41,$G$17:$G$30))</f>
      </c>
    </row>
    <row r="42" ht="20" customHeight="1" spans="2:3" x14ac:dyDescent="0.25">
      <c r="B42" s="4" t="s">
        <v>37</v>
      </c>
      <c r="C42" s="10">
        <f>IF(B42="","",SUMIF($B$17:$B$30,B42,$G$17:$G$30))</f>
      </c>
    </row>
    <row r="43" ht="20" customHeight="1" spans="2:3" x14ac:dyDescent="0.25">
      <c r="B43" s="4" t="s">
        <v>41</v>
      </c>
      <c r="C43" s="10">
        <f>IF(B43="","",SUMIF($B$17:$B$30,B43,$G$17:$G$30))</f>
      </c>
    </row>
    <row r="44" ht="20" customHeight="1" spans="2:3" x14ac:dyDescent="0.25">
      <c r="B44" s="4" t="s">
        <v>44</v>
      </c>
      <c r="C44" s="10">
        <f>IF(B44="","",SUMIF($B$17:$B$30,B44,$G$17:$G$30))</f>
      </c>
    </row>
    <row r="45" ht="20" customHeight="1" spans="2:3" x14ac:dyDescent="0.25">
      <c r="B45" s="4" t="s">
        <v>46</v>
      </c>
      <c r="C45" s="10">
        <f>IF(B45="","",SUMIF($B$17:$B$30,B45,$G$17:$G$30))</f>
      </c>
    </row>
    <row r="46" ht="20" customHeight="1" x14ac:dyDescent="0.25"/>
    <row r="47" ht="48" customHeight="1" spans="1:8" x14ac:dyDescent="0.25">
      <c r="A47" s="3" t="s">
        <v>26</v>
      </c>
      <c r="B47" s="4"/>
      <c r="C47" s="4"/>
      <c r="D47" s="4"/>
      <c r="E47" s="4"/>
      <c r="F47" s="4"/>
      <c r="G47" s="4"/>
      <c r="H47" s="4"/>
    </row>
  </sheetData>
  <mergeCells count="27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5:H15"/>
    <mergeCell ref="D31:E31"/>
    <mergeCell ref="D32:E32"/>
    <mergeCell ref="D33:E33"/>
    <mergeCell ref="D34:E34"/>
    <mergeCell ref="D35:E35"/>
    <mergeCell ref="D36:E36"/>
    <mergeCell ref="A38:H38"/>
    <mergeCell ref="B47:H4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2" customWidth="1"/>
    <col min="3" max="3" width="30" customWidth="1"/>
    <col min="5" max="5" width="6" customWidth="1"/>
    <col min="6" max="6" width="10" customWidth="1"/>
    <col min="7" max="7" width="12" customWidth="1"/>
    <col min="8" max="8" width="18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x14ac:dyDescent="0.25"/>
    <row r="3" ht="20" customHeight="1" spans="1:8" x14ac:dyDescent="0.25">
      <c r="A3" s="2" t="s">
        <v>56</v>
      </c>
      <c r="B3" s="2"/>
      <c r="C3" s="2"/>
      <c r="D3" s="2"/>
      <c r="E3" s="3" t="s">
        <v>2</v>
      </c>
      <c r="F3" s="4" t="s">
        <v>57</v>
      </c>
      <c r="G3" s="4"/>
      <c r="H3" s="4"/>
    </row>
    <row r="4" ht="20" customHeight="1" spans="1:8" x14ac:dyDescent="0.25">
      <c r="A4" s="5" t="s">
        <v>58</v>
      </c>
      <c r="B4" s="5"/>
      <c r="C4" s="5"/>
      <c r="D4" s="5"/>
      <c r="E4" s="3" t="s">
        <v>4</v>
      </c>
      <c r="F4" s="4" t="s">
        <v>59</v>
      </c>
      <c r="G4" s="4"/>
      <c r="H4" s="4"/>
    </row>
    <row r="5" ht="20" customHeight="1" spans="1:8" x14ac:dyDescent="0.25">
      <c r="A5" s="6" t="s">
        <v>5</v>
      </c>
      <c r="B5" s="6"/>
      <c r="C5" s="6"/>
      <c r="D5" s="6"/>
      <c r="E5" s="3" t="s">
        <v>6</v>
      </c>
      <c r="F5" s="4" t="s">
        <v>60</v>
      </c>
      <c r="G5" s="4"/>
      <c r="H5" s="4"/>
    </row>
    <row r="6" ht="20" customHeight="1" spans="1:8" x14ac:dyDescent="0.25">
      <c r="A6" s="3" t="s">
        <v>7</v>
      </c>
      <c r="B6" s="4" t="s">
        <v>61</v>
      </c>
      <c r="C6" s="4"/>
      <c r="D6" s="4"/>
      <c r="E6" s="5" t="s">
        <v>8</v>
      </c>
      <c r="F6" s="5"/>
      <c r="G6" s="5"/>
      <c r="H6" s="5"/>
    </row>
    <row r="7" ht="20" customHeight="1" spans="1:8" x14ac:dyDescent="0.25">
      <c r="A7" s="3" t="s">
        <v>9</v>
      </c>
      <c r="B7" s="4" t="s">
        <v>62</v>
      </c>
      <c r="C7" s="4"/>
      <c r="D7" s="4"/>
      <c r="E7" s="6" t="s">
        <v>10</v>
      </c>
      <c r="F7" s="6"/>
      <c r="G7" s="6"/>
      <c r="H7" s="6"/>
    </row>
    <row r="8" ht="20" customHeight="1" spans="1:8" x14ac:dyDescent="0.25">
      <c r="A8" s="3" t="s">
        <v>11</v>
      </c>
      <c r="B8" s="4" t="s">
        <v>63</v>
      </c>
      <c r="C8" s="4"/>
      <c r="D8" s="4"/>
      <c r="E8" s="6" t="s">
        <v>12</v>
      </c>
      <c r="F8" s="6"/>
      <c r="G8" s="6"/>
      <c r="H8" s="6"/>
    </row>
    <row r="9" ht="20" customHeight="1" spans="1:8" x14ac:dyDescent="0.25">
      <c r="A9" s="3" t="s">
        <v>13</v>
      </c>
      <c r="B9" s="4" t="s">
        <v>64</v>
      </c>
      <c r="C9" s="4"/>
      <c r="D9" s="4"/>
      <c r="E9" s="6" t="s">
        <v>14</v>
      </c>
      <c r="F9" s="6"/>
      <c r="G9" s="6"/>
      <c r="H9" s="6"/>
    </row>
    <row r="10" ht="20" customHeight="1" spans="1:4" x14ac:dyDescent="0.25">
      <c r="A10" s="3" t="s">
        <v>15</v>
      </c>
      <c r="B10" s="6" t="s">
        <v>16</v>
      </c>
      <c r="C10" s="6"/>
      <c r="D10" s="6"/>
    </row>
    <row r="11" ht="20" customHeight="1" x14ac:dyDescent="0.25"/>
    <row r="12" ht="20" customHeight="1" spans="1:5" x14ac:dyDescent="0.25">
      <c r="A12" s="2" t="s">
        <v>17</v>
      </c>
      <c r="B12" s="2"/>
      <c r="C12" s="7">
        <f>G36</f>
        <v>1078704</v>
      </c>
      <c r="D12" s="7"/>
      <c r="E12" s="7"/>
    </row>
    <row r="13" ht="20" customHeight="1" x14ac:dyDescent="0.25"/>
    <row r="14" ht="20" customHeight="1" x14ac:dyDescent="0.25"/>
    <row r="15" ht="20" customHeight="1" spans="1:8" x14ac:dyDescent="0.25">
      <c r="A15" s="2" t="s">
        <v>18</v>
      </c>
      <c r="B15" s="2"/>
      <c r="C15" s="2"/>
      <c r="D15" s="2"/>
      <c r="E15" s="2"/>
      <c r="F15" s="2"/>
      <c r="G15" s="2"/>
      <c r="H15" s="2"/>
    </row>
    <row r="16" ht="20" customHeight="1" spans="1:8" x14ac:dyDescent="0.25">
      <c r="A16" s="8" t="s">
        <v>19</v>
      </c>
      <c r="B16" s="8" t="s">
        <v>20</v>
      </c>
      <c r="C16" s="8" t="s">
        <v>21</v>
      </c>
      <c r="D16" s="8" t="s">
        <v>22</v>
      </c>
      <c r="E16" s="8" t="s">
        <v>23</v>
      </c>
      <c r="F16" s="8" t="s">
        <v>24</v>
      </c>
      <c r="G16" s="8" t="s">
        <v>25</v>
      </c>
      <c r="H16" s="8" t="s">
        <v>26</v>
      </c>
    </row>
    <row r="17" ht="20" customHeight="1" spans="1:8" x14ac:dyDescent="0.25">
      <c r="A17" s="9">
        <v>1</v>
      </c>
      <c r="B17" s="4" t="s">
        <v>27</v>
      </c>
      <c r="C17" s="4" t="s">
        <v>28</v>
      </c>
      <c r="D17" s="9">
        <v>1</v>
      </c>
      <c r="E17" s="5" t="s">
        <v>29</v>
      </c>
      <c r="F17" s="10">
        <v>180000</v>
      </c>
      <c r="G17" s="10">
        <f>IF(OR(D17="",F17=""),"",ROUND(D17*F17,0))</f>
        <v>180000</v>
      </c>
      <c r="H17" s="5"/>
    </row>
    <row r="18" ht="20" customHeight="1" spans="1:8" x14ac:dyDescent="0.25">
      <c r="A18" s="9">
        <v>2</v>
      </c>
      <c r="B18" s="4" t="s">
        <v>27</v>
      </c>
      <c r="C18" s="4" t="s">
        <v>30</v>
      </c>
      <c r="D18" s="9">
        <v>30</v>
      </c>
      <c r="E18" s="5" t="s">
        <v>31</v>
      </c>
      <c r="F18" s="10">
        <v>2500</v>
      </c>
      <c r="G18" s="10">
        <f>IF(OR(D18="",F18=""),"",ROUND(D18*F18,0))</f>
        <v>75000</v>
      </c>
      <c r="H18" s="5"/>
    </row>
    <row r="19" ht="20" customHeight="1" spans="1:8" x14ac:dyDescent="0.25">
      <c r="A19" s="9">
        <v>3</v>
      </c>
      <c r="B19" s="4" t="s">
        <v>32</v>
      </c>
      <c r="C19" s="4" t="s">
        <v>33</v>
      </c>
      <c r="D19" s="9">
        <v>24</v>
      </c>
      <c r="E19" s="5" t="s">
        <v>34</v>
      </c>
      <c r="F19" s="10">
        <v>12000</v>
      </c>
      <c r="G19" s="10">
        <f>IF(OR(D19="",F19=""),"",ROUND(D19*F19,0))</f>
        <v>288000</v>
      </c>
      <c r="H19" s="5" t="s">
        <v>65</v>
      </c>
    </row>
    <row r="20" ht="20" customHeight="1" spans="1:8" x14ac:dyDescent="0.25">
      <c r="A20" s="9">
        <v>4</v>
      </c>
      <c r="B20" s="4" t="s">
        <v>32</v>
      </c>
      <c r="C20" s="4" t="s">
        <v>35</v>
      </c>
      <c r="D20" s="9">
        <v>1</v>
      </c>
      <c r="E20" s="5" t="s">
        <v>36</v>
      </c>
      <c r="F20" s="10">
        <v>85000</v>
      </c>
      <c r="G20" s="10">
        <f>IF(OR(D20="",F20=""),"",ROUND(D20*F20,0))</f>
        <v>85000</v>
      </c>
      <c r="H20" s="5"/>
    </row>
    <row r="21" ht="20" customHeight="1" spans="1:8" x14ac:dyDescent="0.25">
      <c r="A21" s="9">
        <v>5</v>
      </c>
      <c r="B21" s="4" t="s">
        <v>37</v>
      </c>
      <c r="C21" s="4" t="s">
        <v>38</v>
      </c>
      <c r="D21" s="9">
        <v>18</v>
      </c>
      <c r="E21" s="5" t="s">
        <v>39</v>
      </c>
      <c r="F21" s="10">
        <v>4500</v>
      </c>
      <c r="G21" s="10">
        <f>IF(OR(D21="",F21=""),"",ROUND(D21*F21,0))</f>
        <v>81000</v>
      </c>
      <c r="H21" s="5"/>
    </row>
    <row r="22" ht="20" customHeight="1" spans="1:8" x14ac:dyDescent="0.25">
      <c r="A22" s="9">
        <v>6</v>
      </c>
      <c r="B22" s="4" t="s">
        <v>37</v>
      </c>
      <c r="C22" s="4" t="s">
        <v>40</v>
      </c>
      <c r="D22" s="9">
        <v>180</v>
      </c>
      <c r="E22" s="5" t="s">
        <v>31</v>
      </c>
      <c r="F22" s="10">
        <v>450</v>
      </c>
      <c r="G22" s="10">
        <f>IF(OR(D22="",F22=""),"",ROUND(D22*F22,0))</f>
        <v>81000</v>
      </c>
      <c r="H22" s="5"/>
    </row>
    <row r="23" ht="20" customHeight="1" spans="1:8" x14ac:dyDescent="0.25">
      <c r="A23" s="9">
        <v>7</v>
      </c>
      <c r="B23" s="4" t="s">
        <v>41</v>
      </c>
      <c r="C23" s="4" t="s">
        <v>42</v>
      </c>
      <c r="D23" s="9">
        <v>8</v>
      </c>
      <c r="E23" s="5" t="s">
        <v>43</v>
      </c>
      <c r="F23" s="10">
        <v>6000</v>
      </c>
      <c r="G23" s="10">
        <f>IF(OR(D23="",F23=""),"",ROUND(D23*F23,0))</f>
        <v>48000</v>
      </c>
      <c r="H23" s="5"/>
    </row>
    <row r="24" ht="20" customHeight="1" spans="1:8" x14ac:dyDescent="0.25">
      <c r="A24" s="9">
        <v>8</v>
      </c>
      <c r="B24" s="4" t="s">
        <v>44</v>
      </c>
      <c r="C24" s="4" t="s">
        <v>45</v>
      </c>
      <c r="D24" s="9">
        <v>1</v>
      </c>
      <c r="E24" s="5" t="s">
        <v>36</v>
      </c>
      <c r="F24" s="10">
        <v>40000</v>
      </c>
      <c r="G24" s="10">
        <f>IF(OR(D24="",F24=""),"",ROUND(D24*F24,0))</f>
        <v>40000</v>
      </c>
      <c r="H24" s="5"/>
    </row>
    <row r="25" ht="20" customHeight="1" spans="1:8" x14ac:dyDescent="0.25">
      <c r="A25" s="9">
        <v>9</v>
      </c>
      <c r="B25" s="4" t="s">
        <v>46</v>
      </c>
      <c r="C25" s="4" t="s">
        <v>47</v>
      </c>
      <c r="D25" s="9">
        <v>1</v>
      </c>
      <c r="E25" s="5" t="s">
        <v>36</v>
      </c>
      <c r="F25" s="10">
        <v>30000</v>
      </c>
      <c r="G25" s="10">
        <f>IF(OR(D25="",F25=""),"",ROUND(D25*F25,0))</f>
        <v>30000</v>
      </c>
      <c r="H25" s="5"/>
    </row>
    <row r="26" ht="20" customHeight="1" spans="1:8" x14ac:dyDescent="0.25">
      <c r="A26" s="9">
        <v>10</v>
      </c>
      <c r="B26" s="4"/>
      <c r="C26" s="4"/>
      <c r="D26" s="9"/>
      <c r="E26" s="5"/>
      <c r="F26" s="10"/>
      <c r="G26" s="10">
        <f>IF(OR(D26="",F26=""),"",ROUND(D26*F26,0))</f>
      </c>
      <c r="H26" s="5"/>
    </row>
    <row r="27" ht="20" customHeight="1" spans="1:8" x14ac:dyDescent="0.25">
      <c r="A27" s="9">
        <v>11</v>
      </c>
      <c r="B27" s="4"/>
      <c r="C27" s="4"/>
      <c r="D27" s="9"/>
      <c r="E27" s="5"/>
      <c r="F27" s="10"/>
      <c r="G27" s="10">
        <f>IF(OR(D27="",F27=""),"",ROUND(D27*F27,0))</f>
      </c>
      <c r="H27" s="5"/>
    </row>
    <row r="28" ht="20" customHeight="1" spans="1:8" x14ac:dyDescent="0.25">
      <c r="A28" s="9">
        <v>12</v>
      </c>
      <c r="B28" s="4"/>
      <c r="C28" s="4"/>
      <c r="D28" s="9"/>
      <c r="E28" s="5"/>
      <c r="F28" s="10"/>
      <c r="G28" s="10">
        <f>IF(OR(D28="",F28=""),"",ROUND(D28*F28,0))</f>
      </c>
      <c r="H28" s="5"/>
    </row>
    <row r="29" ht="20" customHeight="1" spans="1:8" x14ac:dyDescent="0.25">
      <c r="A29" s="9">
        <v>13</v>
      </c>
      <c r="B29" s="4"/>
      <c r="C29" s="4"/>
      <c r="D29" s="9"/>
      <c r="E29" s="5"/>
      <c r="F29" s="10"/>
      <c r="G29" s="10">
        <f>IF(OR(D29="",F29=""),"",ROUND(D29*F29,0))</f>
      </c>
      <c r="H29" s="5"/>
    </row>
    <row r="30" ht="20" customHeight="1" spans="1:8" x14ac:dyDescent="0.25">
      <c r="A30" s="9">
        <v>14</v>
      </c>
      <c r="B30" s="4"/>
      <c r="C30" s="4"/>
      <c r="D30" s="9"/>
      <c r="E30" s="5"/>
      <c r="F30" s="10"/>
      <c r="G30" s="10">
        <f>IF(OR(D30="",F30=""),"",ROUND(D30*F30,0))</f>
      </c>
      <c r="H30" s="5"/>
    </row>
    <row r="31" ht="20" customHeight="1" spans="4:8" x14ac:dyDescent="0.25">
      <c r="D31" s="3" t="s">
        <v>48</v>
      </c>
      <c r="E31" s="3"/>
      <c r="F31" s="5"/>
      <c r="G31" s="10">
        <f>SUM(G17:G30)</f>
        <v>908000</v>
      </c>
      <c r="H31" s="5"/>
    </row>
    <row r="32" ht="20" customHeight="1" spans="4:8" x14ac:dyDescent="0.25">
      <c r="D32" s="3" t="s">
        <v>49</v>
      </c>
      <c r="E32" s="3"/>
      <c r="F32" s="9">
        <v>8</v>
      </c>
      <c r="G32" s="10">
        <f>ROUNDDOWN(G31*F32/100,0)</f>
        <v>72640</v>
      </c>
      <c r="H32" s="5" t="s">
        <v>66</v>
      </c>
    </row>
    <row r="33" ht="20" customHeight="1" spans="4:8" x14ac:dyDescent="0.25">
      <c r="D33" s="3" t="s">
        <v>50</v>
      </c>
      <c r="E33" s="3"/>
      <c r="F33" s="5"/>
      <c r="G33" s="10"/>
      <c r="H33" s="5" t="s">
        <v>51</v>
      </c>
    </row>
    <row r="34" ht="20" customHeight="1" spans="4:8" x14ac:dyDescent="0.25">
      <c r="D34" s="3" t="s">
        <v>52</v>
      </c>
      <c r="E34" s="3"/>
      <c r="F34" s="5"/>
      <c r="G34" s="10">
        <f>SUM(G31:G33)</f>
        <v>980640</v>
      </c>
      <c r="H34" s="5"/>
    </row>
    <row r="35" ht="20" customHeight="1" spans="4:8" x14ac:dyDescent="0.25">
      <c r="D35" s="3" t="s">
        <v>53</v>
      </c>
      <c r="E35" s="3"/>
      <c r="F35" s="5"/>
      <c r="G35" s="10">
        <f>ROUNDDOWN(G34*0.1,0)</f>
        <v>98064</v>
      </c>
      <c r="H35" s="5"/>
    </row>
    <row r="36" ht="20" customHeight="1" spans="4:8" x14ac:dyDescent="0.25">
      <c r="D36" s="3" t="s">
        <v>54</v>
      </c>
      <c r="E36" s="3"/>
      <c r="F36" s="5"/>
      <c r="G36" s="7">
        <f>G34+G35</f>
        <v>1078704</v>
      </c>
      <c r="H36" s="5"/>
    </row>
    <row r="37" ht="20" customHeight="1" x14ac:dyDescent="0.25"/>
    <row r="38" ht="20" customHeight="1" spans="1:8" x14ac:dyDescent="0.25">
      <c r="A38" s="2" t="s">
        <v>55</v>
      </c>
      <c r="B38" s="2"/>
      <c r="C38" s="2"/>
      <c r="D38" s="2"/>
      <c r="E38" s="2"/>
      <c r="F38" s="2"/>
      <c r="G38" s="2"/>
      <c r="H38" s="2"/>
    </row>
    <row r="39" ht="20" customHeight="1" spans="2:3" x14ac:dyDescent="0.25">
      <c r="B39" s="8" t="s">
        <v>20</v>
      </c>
      <c r="C39" s="8" t="s">
        <v>25</v>
      </c>
    </row>
    <row r="40" ht="20" customHeight="1" spans="2:3" x14ac:dyDescent="0.25">
      <c r="B40" s="4" t="s">
        <v>27</v>
      </c>
      <c r="C40" s="10">
        <f>IF(B40="","",SUMIF($B$17:$B$30,B40,$G$17:$G$30))</f>
        <v>255000</v>
      </c>
    </row>
    <row r="41" ht="20" customHeight="1" spans="2:3" x14ac:dyDescent="0.25">
      <c r="B41" s="4" t="s">
        <v>32</v>
      </c>
      <c r="C41" s="10">
        <f>IF(B41="","",SUMIF($B$17:$B$30,B41,$G$17:$G$30))</f>
        <v>373000</v>
      </c>
    </row>
    <row r="42" ht="20" customHeight="1" spans="2:3" x14ac:dyDescent="0.25">
      <c r="B42" s="4" t="s">
        <v>37</v>
      </c>
      <c r="C42" s="10">
        <f>IF(B42="","",SUMIF($B$17:$B$30,B42,$G$17:$G$30))</f>
        <v>162000</v>
      </c>
    </row>
    <row r="43" ht="20" customHeight="1" spans="2:3" x14ac:dyDescent="0.25">
      <c r="B43" s="4" t="s">
        <v>41</v>
      </c>
      <c r="C43" s="10">
        <f>IF(B43="","",SUMIF($B$17:$B$30,B43,$G$17:$G$30))</f>
        <v>48000</v>
      </c>
    </row>
    <row r="44" ht="20" customHeight="1" spans="2:3" x14ac:dyDescent="0.25">
      <c r="B44" s="4" t="s">
        <v>44</v>
      </c>
      <c r="C44" s="10">
        <f>IF(B44="","",SUMIF($B$17:$B$30,B44,$G$17:$G$30))</f>
        <v>40000</v>
      </c>
    </row>
    <row r="45" ht="20" customHeight="1" spans="2:3" x14ac:dyDescent="0.25">
      <c r="B45" s="4" t="s">
        <v>46</v>
      </c>
      <c r="C45" s="10">
        <f>IF(B45="","",SUMIF($B$17:$B$30,B45,$G$17:$G$30))</f>
        <v>30000</v>
      </c>
    </row>
    <row r="46" ht="20" customHeight="1" x14ac:dyDescent="0.25"/>
    <row r="47" ht="48" customHeight="1" spans="1:8" x14ac:dyDescent="0.25">
      <c r="A47" s="3" t="s">
        <v>26</v>
      </c>
      <c r="B47" s="4" t="s">
        <v>67</v>
      </c>
      <c r="C47" s="4"/>
      <c r="D47" s="4"/>
      <c r="E47" s="4"/>
      <c r="F47" s="4"/>
      <c r="G47" s="4"/>
      <c r="H47" s="4"/>
    </row>
  </sheetData>
  <mergeCells count="27">
    <mergeCell ref="A1:H1"/>
    <mergeCell ref="A3:D3"/>
    <mergeCell ref="F3:H3"/>
    <mergeCell ref="A4:D4"/>
    <mergeCell ref="F4:H4"/>
    <mergeCell ref="A5:D5"/>
    <mergeCell ref="F5:H5"/>
    <mergeCell ref="B6:D6"/>
    <mergeCell ref="E6:H6"/>
    <mergeCell ref="B7:D7"/>
    <mergeCell ref="E7:H7"/>
    <mergeCell ref="B8:D8"/>
    <mergeCell ref="E8:H8"/>
    <mergeCell ref="B9:D9"/>
    <mergeCell ref="E9:H9"/>
    <mergeCell ref="B10:D10"/>
    <mergeCell ref="A12:B12"/>
    <mergeCell ref="C12:E12"/>
    <mergeCell ref="A15:H15"/>
    <mergeCell ref="D31:E31"/>
    <mergeCell ref="D32:E32"/>
    <mergeCell ref="D33:E33"/>
    <mergeCell ref="D34:E34"/>
    <mergeCell ref="D35:E35"/>
    <mergeCell ref="D36:E36"/>
    <mergeCell ref="A38:H38"/>
    <mergeCell ref="B47:H47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68</v>
      </c>
      <c r="B1" s="1"/>
    </row>
    <row r="2" ht="20" customHeight="1" spans="1:2" x14ac:dyDescent="0.25">
      <c r="A2" s="3" t="s">
        <v>69</v>
      </c>
      <c r="B2" s="5" t="s">
        <v>70</v>
      </c>
    </row>
    <row r="3" ht="20" customHeight="1" spans="1:2" x14ac:dyDescent="0.25">
      <c r="A3" s="3" t="s">
        <v>71</v>
      </c>
      <c r="B3" s="5" t="s">
        <v>72</v>
      </c>
    </row>
    <row r="4" ht="20" customHeight="1" spans="1:2" x14ac:dyDescent="0.25">
      <c r="A4" s="3" t="s">
        <v>73</v>
      </c>
      <c r="B4" s="5" t="s">
        <v>74</v>
      </c>
    </row>
    <row r="5" ht="20" customHeight="1" spans="1:2" x14ac:dyDescent="0.25">
      <c r="A5" s="3" t="s">
        <v>75</v>
      </c>
      <c r="B5" s="5" t="s">
        <v>76</v>
      </c>
    </row>
    <row r="6" ht="20" customHeight="1" spans="1:2" x14ac:dyDescent="0.25">
      <c r="A6" s="3" t="s">
        <v>77</v>
      </c>
      <c r="B6" s="5" t="s">
        <v>78</v>
      </c>
    </row>
    <row r="7" ht="20" customHeight="1" spans="1:2" x14ac:dyDescent="0.25">
      <c r="A7" s="3" t="s">
        <v>79</v>
      </c>
      <c r="B7" s="5" t="s">
        <v>80</v>
      </c>
    </row>
    <row r="8" ht="20" customHeight="1" spans="1:2" x14ac:dyDescent="0.25">
      <c r="A8" s="3" t="s">
        <v>81</v>
      </c>
      <c r="B8" s="5" t="s">
        <v>59</v>
      </c>
    </row>
    <row r="9" ht="20" customHeight="1" spans="1:2" x14ac:dyDescent="0.25">
      <c r="A9" s="3" t="s">
        <v>82</v>
      </c>
      <c r="B9" s="5" t="s">
        <v>83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積算フクロウ（FUKULO／合同会社商陣）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