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<sst xmlns="http://schemas.openxmlformats.org/spreadsheetml/2006/main" count="136" uniqueCount="86">
  <si>
    <t>実行予算書</t>
  </si>
  <si>
    <t>工事名</t>
  </si>
  <si>
    <t>作成日</t>
  </si>
  <si>
    <t>発注者（元請）</t>
  </si>
  <si>
    <t>作成者</t>
  </si>
  <si>
    <t>工期</t>
  </si>
  <si>
    <t>実績の集計日</t>
  </si>
  <si>
    <t>実行予算＝材料費＋労務費＋外注費＋経費。予算率＝実行予算÷契約金額。実績には発注した額か支払った額の累計を入れ、残り＝実行予算−実績で、使える額を工事中に見ます。金額は税抜で入れます。</t>
  </si>
  <si>
    <t>1. 工種ごとの実行予算</t>
  </si>
  <si>
    <t>No.</t>
  </si>
  <si>
    <t>工種</t>
  </si>
  <si>
    <t>契約金額</t>
  </si>
  <si>
    <t>材料費</t>
  </si>
  <si>
    <t>労務費</t>
  </si>
  <si>
    <t>外注費</t>
  </si>
  <si>
    <t>経費</t>
  </si>
  <si>
    <t>実行予算 計</t>
  </si>
  <si>
    <t>予算率（%）</t>
  </si>
  <si>
    <t>実績（累計）</t>
  </si>
  <si>
    <t>残り</t>
  </si>
  <si>
    <t>備考</t>
  </si>
  <si>
    <t>工種の計</t>
  </si>
  <si>
    <t>2. 現場の経費（工種に入らないもの）</t>
  </si>
  <si>
    <t>項目</t>
  </si>
  <si>
    <t>予算</t>
  </si>
  <si>
    <t>現場の経費の計</t>
  </si>
  <si>
    <t>3. 粗利の見込み</t>
  </si>
  <si>
    <t>請負金額（税抜）</t>
  </si>
  <si>
    <t>契約書の金額（税抜）。工種の契約金額の計との差は、諸経費などの分です</t>
  </si>
  <si>
    <t>実行予算の合計</t>
  </si>
  <si>
    <t>工種の実行予算の計＋現場の経費の計</t>
  </si>
  <si>
    <t>予定の粗利</t>
  </si>
  <si>
    <t>請負金額−実行予算の合計</t>
  </si>
  <si>
    <t>予定の粗利率（%）</t>
  </si>
  <si>
    <t>予定の粗利÷請負金額</t>
  </si>
  <si>
    <t>目標の粗利率（%）</t>
  </si>
  <si>
    <t>自社の決まりの率を入れる</t>
  </si>
  <si>
    <t>判定</t>
  </si>
  <si>
    <t>目標未満なら、着工前に外注先・材料の手配と工程を見直す</t>
  </si>
  <si>
    <t>実績の合計</t>
  </si>
  <si>
    <t>工種の実績＋現場の経費の実績</t>
  </si>
  <si>
    <t>予算の残り</t>
  </si>
  <si>
    <t>実行予算の合計−実績の合計</t>
  </si>
  <si>
    <t>〇〇ビル3階 事務所内装改修工事</t>
  </si>
  <si>
    <t>2026年10月30日</t>
  </si>
  <si>
    <t>株式会社サンプル建設</t>
  </si>
  <si>
    <t>山田 太郎</t>
  </si>
  <si>
    <t>2026年11月9日〜11月27日</t>
  </si>
  <si>
    <t>2026年11月20日</t>
  </si>
  <si>
    <t>仮設工事</t>
  </si>
  <si>
    <t>養生・墨出し</t>
  </si>
  <si>
    <t>解体撤去工事</t>
  </si>
  <si>
    <t>産廃処分を含む</t>
  </si>
  <si>
    <t>軽量鉄骨下地工事</t>
  </si>
  <si>
    <t>ボード工事</t>
  </si>
  <si>
    <t>クロス工事</t>
  </si>
  <si>
    <t>床仕上工事</t>
  </si>
  <si>
    <t>タイルカーペット</t>
  </si>
  <si>
    <t>建具工事</t>
  </si>
  <si>
    <t>発注済み</t>
  </si>
  <si>
    <t>雑工事</t>
  </si>
  <si>
    <t>現場代理人の人件費</t>
  </si>
  <si>
    <t>例：3週間分</t>
  </si>
  <si>
    <t>交通費・駐車場代</t>
  </si>
  <si>
    <t>安全・保険</t>
  </si>
  <si>
    <t>通信・事務用品</t>
  </si>
  <si>
    <t>例の率。自社の決まりの率を入れる</t>
  </si>
  <si>
    <t>実行予算書（建設業）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</si>
  <si>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</si>
  <si>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</si>
  <si>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</si>
  <si>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</si>
  <si>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</si>
  <si>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受注した工事ごとに1枚使います。工種ごとに契約金額（見積の金額）と、材料費・労務費・外注費・経費の予算を入れると、実行予算・予算率が出ます。現場の経費の予算と請負金額（税抜）・目標の粗利率を入れると、予定の粗利と判定が出ます。工事中は、実績（累計）を入れて残りを見ます。</t>
  </si>
  <si>
    <t>判定の付け方</t>
  </si>
  <si>
    <t>予定の粗利率が目標の粗利率以上なら「目標以上」、下回れば「目標未満（見直す）」と出ます。目標未満のときは、着工前に外注先・材料の手配と工程を見直します。残りがマイナスの工種は、予算を超えています。</t>
  </si>
  <si>
    <t>自社に合わせて直すなら</t>
  </si>
  <si>
    <t>工種の名前は、見積書や内訳明細書の種目と同じにしておくと、見積と予算を比べやすくなります。外注が多い会社は外注費の列を、自社施工が多い会社は労務費の列を中心に使ってください。</t>
  </si>
  <si>
    <t>気をつけること</t>
  </si>
  <si>
    <t>金額はすべて税抜で入れます。記入例の金額・率はすべて架空です。数式のセル（実行予算 計・予算率・残り・粗利）は上書きしないでください。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</si>
  <si>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</si>
  <si>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</si>
  <si>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</si>
  <si>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2026年10月17日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</si>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</sst>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&quot;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12" customWidth="1"/>
    <col min="4" max="6" width="11" customWidth="1"/>
    <col min="7" max="7" width="10" customWidth="1"/>
    <col min="8" max="8" width="12" customWidth="1"/>
    <col min="10" max="10" width="12" customWidth="1"/>
    <col min="11" max="11" width="11" customWidth="1"/>
    <col min="12" max="12" width="1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3"/>
      <c r="C2" s="3"/>
      <c r="D2" s="3"/>
      <c r="E2" s="3"/>
      <c r="F2" s="3"/>
      <c r="G2" s="2" t="s">
        <v>2</v>
      </c>
      <c r="H2" s="3"/>
      <c r="I2" s="3"/>
      <c r="J2" s="3"/>
      <c r="K2" s="3"/>
      <c r="L2" s="3"/>
    </row>
    <row r="3" ht="20" customHeight="1" spans="1:12" x14ac:dyDescent="0.25">
      <c r="A3" s="2" t="s">
        <v>3</v>
      </c>
      <c r="B3" s="3"/>
      <c r="C3" s="3"/>
      <c r="D3" s="3"/>
      <c r="E3" s="3"/>
      <c r="F3" s="3"/>
      <c r="G3" s="2" t="s">
        <v>4</v>
      </c>
      <c r="H3" s="3"/>
      <c r="I3" s="3"/>
      <c r="J3" s="3"/>
      <c r="K3" s="3"/>
      <c r="L3" s="3"/>
    </row>
    <row r="4" ht="20" customHeight="1" spans="1:12" x14ac:dyDescent="0.25">
      <c r="A4" s="2" t="s">
        <v>5</v>
      </c>
      <c r="B4" s="3"/>
      <c r="C4" s="3"/>
      <c r="D4" s="3"/>
      <c r="E4" s="3"/>
      <c r="F4" s="3"/>
      <c r="G4" s="2" t="s">
        <v>6</v>
      </c>
      <c r="H4" s="3"/>
      <c r="I4" s="3"/>
      <c r="J4" s="3"/>
      <c r="K4" s="3"/>
      <c r="L4" s="3"/>
    </row>
    <row r="5" ht="20" customHeight="1" spans="1:12" x14ac:dyDescent="0.25">
      <c r="A5" s="4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20" customHeight="1" x14ac:dyDescent="0.25"/>
    <row r="7" ht="20" customHeight="1" spans="1:12" x14ac:dyDescent="0.25">
      <c r="A7" s="5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0" customHeight="1" spans="1:12" x14ac:dyDescent="0.25">
      <c r="A8" s="6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17</v>
      </c>
      <c r="J8" s="6" t="s">
        <v>18</v>
      </c>
      <c r="K8" s="6" t="s">
        <v>19</v>
      </c>
      <c r="L8" s="6" t="s">
        <v>20</v>
      </c>
    </row>
    <row r="9" ht="20" customHeight="1" spans="1:12" x14ac:dyDescent="0.25">
      <c r="A9" s="7">
        <v>1</v>
      </c>
      <c r="B9" s="3"/>
      <c r="C9" s="8"/>
      <c r="D9" s="8"/>
      <c r="E9" s="8"/>
      <c r="F9" s="8"/>
      <c r="G9" s="8"/>
      <c r="H9" s="8">
        <f>IF(B9="","",SUM(D9:G9))</f>
      </c>
      <c r="I9" s="7">
        <f>IF(OR(C9="",C9=0,H9=""),"",ROUND(H9/C9*100,1))</f>
      </c>
      <c r="J9" s="8"/>
      <c r="K9" s="8">
        <f>IF(B9="","",H9-J9)</f>
      </c>
      <c r="L9" s="9"/>
    </row>
    <row r="10" ht="20" customHeight="1" spans="1:12" x14ac:dyDescent="0.25">
      <c r="A10" s="7">
        <v>2</v>
      </c>
      <c r="B10" s="3"/>
      <c r="C10" s="8"/>
      <c r="D10" s="8"/>
      <c r="E10" s="8"/>
      <c r="F10" s="8"/>
      <c r="G10" s="8"/>
      <c r="H10" s="8">
        <f>IF(B10="","",SUM(D10:G10))</f>
      </c>
      <c r="I10" s="7">
        <f>IF(OR(C10="",C10=0,H10=""),"",ROUND(H10/C10*100,1))</f>
      </c>
      <c r="J10" s="8"/>
      <c r="K10" s="8">
        <f>IF(B10="","",H10-J10)</f>
      </c>
      <c r="L10" s="9"/>
    </row>
    <row r="11" ht="20" customHeight="1" spans="1:12" x14ac:dyDescent="0.25">
      <c r="A11" s="7">
        <v>3</v>
      </c>
      <c r="B11" s="3"/>
      <c r="C11" s="8"/>
      <c r="D11" s="8"/>
      <c r="E11" s="8"/>
      <c r="F11" s="8"/>
      <c r="G11" s="8"/>
      <c r="H11" s="8">
        <f>IF(B11="","",SUM(D11:G11))</f>
      </c>
      <c r="I11" s="7">
        <f>IF(OR(C11="",C11=0,H11=""),"",ROUND(H11/C11*100,1))</f>
      </c>
      <c r="J11" s="8"/>
      <c r="K11" s="8">
        <f>IF(B11="","",H11-J11)</f>
      </c>
      <c r="L11" s="9"/>
    </row>
    <row r="12" ht="20" customHeight="1" spans="1:12" x14ac:dyDescent="0.25">
      <c r="A12" s="7">
        <v>4</v>
      </c>
      <c r="B12" s="3"/>
      <c r="C12" s="8"/>
      <c r="D12" s="8"/>
      <c r="E12" s="8"/>
      <c r="F12" s="8"/>
      <c r="G12" s="8"/>
      <c r="H12" s="8">
        <f>IF(B12="","",SUM(D12:G12))</f>
      </c>
      <c r="I12" s="7">
        <f>IF(OR(C12="",C12=0,H12=""),"",ROUND(H12/C12*100,1))</f>
      </c>
      <c r="J12" s="8"/>
      <c r="K12" s="8">
        <f>IF(B12="","",H12-J12)</f>
      </c>
      <c r="L12" s="9"/>
    </row>
    <row r="13" ht="20" customHeight="1" spans="1:12" x14ac:dyDescent="0.25">
      <c r="A13" s="7">
        <v>5</v>
      </c>
      <c r="B13" s="3"/>
      <c r="C13" s="8"/>
      <c r="D13" s="8"/>
      <c r="E13" s="8"/>
      <c r="F13" s="8"/>
      <c r="G13" s="8"/>
      <c r="H13" s="8">
        <f>IF(B13="","",SUM(D13:G13))</f>
      </c>
      <c r="I13" s="7">
        <f>IF(OR(C13="",C13=0,H13=""),"",ROUND(H13/C13*100,1))</f>
      </c>
      <c r="J13" s="8"/>
      <c r="K13" s="8">
        <f>IF(B13="","",H13-J13)</f>
      </c>
      <c r="L13" s="9"/>
    </row>
    <row r="14" ht="20" customHeight="1" spans="1:12" x14ac:dyDescent="0.25">
      <c r="A14" s="7">
        <v>6</v>
      </c>
      <c r="B14" s="3"/>
      <c r="C14" s="8"/>
      <c r="D14" s="8"/>
      <c r="E14" s="8"/>
      <c r="F14" s="8"/>
      <c r="G14" s="8"/>
      <c r="H14" s="8">
        <f>IF(B14="","",SUM(D14:G14))</f>
      </c>
      <c r="I14" s="7">
        <f>IF(OR(C14="",C14=0,H14=""),"",ROUND(H14/C14*100,1))</f>
      </c>
      <c r="J14" s="8"/>
      <c r="K14" s="8">
        <f>IF(B14="","",H14-J14)</f>
      </c>
      <c r="L14" s="9"/>
    </row>
    <row r="15" ht="20" customHeight="1" spans="1:12" x14ac:dyDescent="0.25">
      <c r="A15" s="7">
        <v>7</v>
      </c>
      <c r="B15" s="3"/>
      <c r="C15" s="8"/>
      <c r="D15" s="8"/>
      <c r="E15" s="8"/>
      <c r="F15" s="8"/>
      <c r="G15" s="8"/>
      <c r="H15" s="8">
        <f>IF(B15="","",SUM(D15:G15))</f>
      </c>
      <c r="I15" s="7">
        <f>IF(OR(C15="",C15=0,H15=""),"",ROUND(H15/C15*100,1))</f>
      </c>
      <c r="J15" s="8"/>
      <c r="K15" s="8">
        <f>IF(B15="","",H15-J15)</f>
      </c>
      <c r="L15" s="9"/>
    </row>
    <row r="16" ht="20" customHeight="1" spans="1:12" x14ac:dyDescent="0.25">
      <c r="A16" s="7">
        <v>8</v>
      </c>
      <c r="B16" s="3"/>
      <c r="C16" s="8"/>
      <c r="D16" s="8"/>
      <c r="E16" s="8"/>
      <c r="F16" s="8"/>
      <c r="G16" s="8"/>
      <c r="H16" s="8">
        <f>IF(B16="","",SUM(D16:G16))</f>
      </c>
      <c r="I16" s="7">
        <f>IF(OR(C16="",C16=0,H16=""),"",ROUND(H16/C16*100,1))</f>
      </c>
      <c r="J16" s="8"/>
      <c r="K16" s="8">
        <f>IF(B16="","",H16-J16)</f>
      </c>
      <c r="L16" s="9"/>
    </row>
    <row r="17" ht="20" customHeight="1" spans="1:12" x14ac:dyDescent="0.25">
      <c r="A17" s="7">
        <v>9</v>
      </c>
      <c r="B17" s="3"/>
      <c r="C17" s="8"/>
      <c r="D17" s="8"/>
      <c r="E17" s="8"/>
      <c r="F17" s="8"/>
      <c r="G17" s="8"/>
      <c r="H17" s="8">
        <f>IF(B17="","",SUM(D17:G17))</f>
      </c>
      <c r="I17" s="7">
        <f>IF(OR(C17="",C17=0,H17=""),"",ROUND(H17/C17*100,1))</f>
      </c>
      <c r="J17" s="8"/>
      <c r="K17" s="8">
        <f>IF(B17="","",H17-J17)</f>
      </c>
      <c r="L17" s="9"/>
    </row>
    <row r="18" ht="20" customHeight="1" spans="1:12" x14ac:dyDescent="0.25">
      <c r="A18" s="7">
        <v>10</v>
      </c>
      <c r="B18" s="3"/>
      <c r="C18" s="8"/>
      <c r="D18" s="8"/>
      <c r="E18" s="8"/>
      <c r="F18" s="8"/>
      <c r="G18" s="8"/>
      <c r="H18" s="8">
        <f>IF(B18="","",SUM(D18:G18))</f>
      </c>
      <c r="I18" s="7">
        <f>IF(OR(C18="",C18=0,H18=""),"",ROUND(H18/C18*100,1))</f>
      </c>
      <c r="J18" s="8"/>
      <c r="K18" s="8">
        <f>IF(B18="","",H18-J18)</f>
      </c>
      <c r="L18" s="9"/>
    </row>
    <row r="19" ht="20" customHeight="1" spans="1:12" x14ac:dyDescent="0.25">
      <c r="A19" s="7">
        <v>11</v>
      </c>
      <c r="B19" s="3"/>
      <c r="C19" s="8"/>
      <c r="D19" s="8"/>
      <c r="E19" s="8"/>
      <c r="F19" s="8"/>
      <c r="G19" s="8"/>
      <c r="H19" s="8">
        <f>IF(B19="","",SUM(D19:G19))</f>
      </c>
      <c r="I19" s="7">
        <f>IF(OR(C19="",C19=0,H19=""),"",ROUND(H19/C19*100,1))</f>
      </c>
      <c r="J19" s="8"/>
      <c r="K19" s="8">
        <f>IF(B19="","",H19-J19)</f>
      </c>
      <c r="L19" s="9"/>
    </row>
    <row r="20" ht="20" customHeight="1" spans="1:12" x14ac:dyDescent="0.25">
      <c r="A20" s="7">
        <v>12</v>
      </c>
      <c r="B20" s="3"/>
      <c r="C20" s="8"/>
      <c r="D20" s="8"/>
      <c r="E20" s="8"/>
      <c r="F20" s="8"/>
      <c r="G20" s="8"/>
      <c r="H20" s="8">
        <f>IF(B20="","",SUM(D20:G20))</f>
      </c>
      <c r="I20" s="7">
        <f>IF(OR(C20="",C20=0,H20=""),"",ROUND(H20/C20*100,1))</f>
      </c>
      <c r="J20" s="8"/>
      <c r="K20" s="8">
        <f>IF(B20="","",H20-J20)</f>
      </c>
      <c r="L20" s="9"/>
    </row>
    <row r="21" ht="20" customHeight="1" spans="2:12" x14ac:dyDescent="0.25">
      <c r="B21" s="2" t="s">
        <v>21</v>
      </c>
      <c r="C21" s="8">
        <f>SUM(C9:C20)</f>
        <v>0</v>
      </c>
      <c r="D21" s="8">
        <f>SUM(D9:D20)</f>
        <v>0</v>
      </c>
      <c r="E21" s="8">
        <f>SUM(E9:E20)</f>
        <v>0</v>
      </c>
      <c r="F21" s="8">
        <f>SUM(F9:F20)</f>
        <v>0</v>
      </c>
      <c r="G21" s="8">
        <f>SUM(G9:G20)</f>
        <v>0</v>
      </c>
      <c r="H21" s="8">
        <f>SUM(H9:H20)</f>
        <v>0</v>
      </c>
      <c r="I21" s="7">
        <f>IF(OR(C21="",C21=0),"",ROUND(H21/C21*100,1))</f>
      </c>
      <c r="J21" s="8">
        <f>SUM(J9:J20)</f>
        <v>0</v>
      </c>
      <c r="K21" s="8">
        <f>SUM(K9:K20)</f>
        <v>0</v>
      </c>
      <c r="L21" s="9"/>
    </row>
    <row r="22" ht="20" customHeight="1" x14ac:dyDescent="0.25"/>
    <row r="23" ht="20" customHeight="1" spans="1:12" x14ac:dyDescent="0.25">
      <c r="A23" s="5" t="s">
        <v>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20" customHeight="1" spans="1:12" x14ac:dyDescent="0.25">
      <c r="A24" s="6" t="s">
        <v>9</v>
      </c>
      <c r="B24" s="6" t="s">
        <v>23</v>
      </c>
      <c r="C24" s="6" t="s">
        <v>24</v>
      </c>
      <c r="D24" s="6" t="s">
        <v>18</v>
      </c>
      <c r="E24" s="6" t="s">
        <v>19</v>
      </c>
      <c r="F24" s="6" t="s">
        <v>20</v>
      </c>
      <c r="G24" s="6"/>
      <c r="H24" s="6"/>
      <c r="I24" s="6"/>
      <c r="J24" s="6"/>
      <c r="K24" s="6"/>
      <c r="L24" s="6"/>
    </row>
    <row r="25" ht="20" customHeight="1" spans="1:12" x14ac:dyDescent="0.25">
      <c r="A25" s="7">
        <v>1</v>
      </c>
      <c r="B25" s="3"/>
      <c r="C25" s="8"/>
      <c r="D25" s="8"/>
      <c r="E25" s="8">
        <f>IF(B25="","",C25-D25)</f>
      </c>
      <c r="F25" s="9"/>
      <c r="G25" s="9"/>
      <c r="H25" s="9"/>
      <c r="I25" s="9"/>
      <c r="J25" s="9"/>
      <c r="K25" s="9"/>
      <c r="L25" s="9"/>
    </row>
    <row r="26" ht="20" customHeight="1" spans="1:12" x14ac:dyDescent="0.25">
      <c r="A26" s="7">
        <v>2</v>
      </c>
      <c r="B26" s="3"/>
      <c r="C26" s="8"/>
      <c r="D26" s="8"/>
      <c r="E26" s="8">
        <f>IF(B26="","",C26-D26)</f>
      </c>
      <c r="F26" s="9"/>
      <c r="G26" s="9"/>
      <c r="H26" s="9"/>
      <c r="I26" s="9"/>
      <c r="J26" s="9"/>
      <c r="K26" s="9"/>
      <c r="L26" s="9"/>
    </row>
    <row r="27" ht="20" customHeight="1" spans="1:12" x14ac:dyDescent="0.25">
      <c r="A27" s="7">
        <v>3</v>
      </c>
      <c r="B27" s="3"/>
      <c r="C27" s="8"/>
      <c r="D27" s="8"/>
      <c r="E27" s="8">
        <f>IF(B27="","",C27-D27)</f>
      </c>
      <c r="F27" s="9"/>
      <c r="G27" s="9"/>
      <c r="H27" s="9"/>
      <c r="I27" s="9"/>
      <c r="J27" s="9"/>
      <c r="K27" s="9"/>
      <c r="L27" s="9"/>
    </row>
    <row r="28" ht="20" customHeight="1" spans="1:12" x14ac:dyDescent="0.25">
      <c r="A28" s="7">
        <v>4</v>
      </c>
      <c r="B28" s="3"/>
      <c r="C28" s="8"/>
      <c r="D28" s="8"/>
      <c r="E28" s="8">
        <f>IF(B28="","",C28-D28)</f>
      </c>
      <c r="F28" s="9"/>
      <c r="G28" s="9"/>
      <c r="H28" s="9"/>
      <c r="I28" s="9"/>
      <c r="J28" s="9"/>
      <c r="K28" s="9"/>
      <c r="L28" s="9"/>
    </row>
    <row r="29" ht="20" customHeight="1" spans="1:12" x14ac:dyDescent="0.25">
      <c r="A29" s="7">
        <v>5</v>
      </c>
      <c r="B29" s="3"/>
      <c r="C29" s="8"/>
      <c r="D29" s="8"/>
      <c r="E29" s="8">
        <f>IF(B29="","",C29-D29)</f>
      </c>
      <c r="F29" s="9"/>
      <c r="G29" s="9"/>
      <c r="H29" s="9"/>
      <c r="I29" s="9"/>
      <c r="J29" s="9"/>
      <c r="K29" s="9"/>
      <c r="L29" s="9"/>
    </row>
    <row r="30" ht="20" customHeight="1" spans="1:12" x14ac:dyDescent="0.25">
      <c r="A30" s="7">
        <v>6</v>
      </c>
      <c r="B30" s="3"/>
      <c r="C30" s="8"/>
      <c r="D30" s="8"/>
      <c r="E30" s="8">
        <f>IF(B30="","",C30-D30)</f>
      </c>
      <c r="F30" s="9"/>
      <c r="G30" s="9"/>
      <c r="H30" s="9"/>
      <c r="I30" s="9"/>
      <c r="J30" s="9"/>
      <c r="K30" s="9"/>
      <c r="L30" s="9"/>
    </row>
    <row r="31" ht="20" customHeight="1" spans="2:12" x14ac:dyDescent="0.25">
      <c r="B31" s="2" t="s">
        <v>25</v>
      </c>
      <c r="C31" s="8">
        <f>SUM(C25:C30)</f>
        <v>0</v>
      </c>
      <c r="D31" s="8">
        <f>SUM(D25:D30)</f>
        <v>0</v>
      </c>
      <c r="E31" s="8">
        <f>SUM(E25:E30)</f>
        <v>0</v>
      </c>
      <c r="F31" s="9"/>
      <c r="G31" s="9"/>
      <c r="H31" s="9"/>
      <c r="I31" s="9"/>
      <c r="J31" s="9"/>
      <c r="K31" s="9"/>
      <c r="L31" s="9"/>
    </row>
    <row r="32" ht="20" customHeight="1" x14ac:dyDescent="0.25"/>
    <row r="33" ht="20" customHeight="1" spans="1:12" x14ac:dyDescent="0.25">
      <c r="A33" s="5" t="s">
        <v>26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ht="20" customHeight="1" spans="1:12" x14ac:dyDescent="0.25">
      <c r="A34" s="2" t="s">
        <v>27</v>
      </c>
      <c r="B34" s="2"/>
      <c r="C34" s="8"/>
      <c r="D34" s="4" t="s">
        <v>28</v>
      </c>
      <c r="E34" s="4"/>
      <c r="F34" s="4"/>
      <c r="G34" s="4"/>
      <c r="H34" s="4"/>
      <c r="I34" s="4"/>
      <c r="J34" s="4"/>
      <c r="K34" s="4"/>
      <c r="L34" s="4"/>
    </row>
    <row r="35" ht="20" customHeight="1" spans="1:12" x14ac:dyDescent="0.25">
      <c r="A35" s="2" t="s">
        <v>29</v>
      </c>
      <c r="B35" s="2"/>
      <c r="C35" s="8">
        <f>H21+C31</f>
        <v>0</v>
      </c>
      <c r="D35" s="4" t="s">
        <v>30</v>
      </c>
      <c r="E35" s="4"/>
      <c r="F35" s="4"/>
      <c r="G35" s="4"/>
      <c r="H35" s="4"/>
      <c r="I35" s="4"/>
      <c r="J35" s="4"/>
      <c r="K35" s="4"/>
      <c r="L35" s="4"/>
    </row>
    <row r="36" ht="20" customHeight="1" spans="1:12" x14ac:dyDescent="0.25">
      <c r="A36" s="2" t="s">
        <v>31</v>
      </c>
      <c r="B36" s="2"/>
      <c r="C36" s="8">
        <f>IF(C34="","",C34-C35)</f>
      </c>
      <c r="D36" s="4" t="s">
        <v>32</v>
      </c>
      <c r="E36" s="4"/>
      <c r="F36" s="4"/>
      <c r="G36" s="4"/>
      <c r="H36" s="4"/>
      <c r="I36" s="4"/>
      <c r="J36" s="4"/>
      <c r="K36" s="4"/>
      <c r="L36" s="4"/>
    </row>
    <row r="37" ht="20" customHeight="1" spans="1:12" x14ac:dyDescent="0.25">
      <c r="A37" s="2" t="s">
        <v>33</v>
      </c>
      <c r="B37" s="2"/>
      <c r="C37" s="7">
        <f>IF(OR(C34="",C34=0),"",ROUND(C36/C34*100,1))</f>
      </c>
      <c r="D37" s="4" t="s">
        <v>34</v>
      </c>
      <c r="E37" s="4"/>
      <c r="F37" s="4"/>
      <c r="G37" s="4"/>
      <c r="H37" s="4"/>
      <c r="I37" s="4"/>
      <c r="J37" s="4"/>
      <c r="K37" s="4"/>
      <c r="L37" s="4"/>
    </row>
    <row r="38" ht="20" customHeight="1" spans="1:12" x14ac:dyDescent="0.25">
      <c r="A38" s="2" t="s">
        <v>35</v>
      </c>
      <c r="B38" s="2"/>
      <c r="C38" s="7"/>
      <c r="D38" s="4" t="s">
        <v>36</v>
      </c>
      <c r="E38" s="4"/>
      <c r="F38" s="4"/>
      <c r="G38" s="4"/>
      <c r="H38" s="4"/>
      <c r="I38" s="4"/>
      <c r="J38" s="4"/>
      <c r="K38" s="4"/>
      <c r="L38" s="4"/>
    </row>
    <row r="39" ht="20" customHeight="1" spans="1:12" x14ac:dyDescent="0.25">
      <c r="A39" s="2" t="s">
        <v>37</v>
      </c>
      <c r="B39" s="2"/>
      <c r="C39" s="9">
        <f>IF(OR(C37="",C38=""),"",IF(C37&gt;=C38,"目標以上","目標未満（見直す）"))</f>
      </c>
      <c r="D39" s="4" t="s">
        <v>38</v>
      </c>
      <c r="E39" s="4"/>
      <c r="F39" s="4"/>
      <c r="G39" s="4"/>
      <c r="H39" s="4"/>
      <c r="I39" s="4"/>
      <c r="J39" s="4"/>
      <c r="K39" s="4"/>
      <c r="L39" s="4"/>
    </row>
    <row r="40" ht="20" customHeight="1" spans="1:12" x14ac:dyDescent="0.25">
      <c r="A40" s="2" t="s">
        <v>39</v>
      </c>
      <c r="B40" s="2"/>
      <c r="C40" s="8">
        <f>J21+D31</f>
        <v>0</v>
      </c>
      <c r="D40" s="4" t="s">
        <v>40</v>
      </c>
      <c r="E40" s="4"/>
      <c r="F40" s="4"/>
      <c r="G40" s="4"/>
      <c r="H40" s="4"/>
      <c r="I40" s="4"/>
      <c r="J40" s="4"/>
      <c r="K40" s="4"/>
      <c r="L40" s="4"/>
    </row>
    <row r="41" ht="20" customHeight="1" spans="1:12" x14ac:dyDescent="0.25">
      <c r="A41" s="2" t="s">
        <v>41</v>
      </c>
      <c r="B41" s="2"/>
      <c r="C41" s="8">
        <f>C35-C40</f>
        <v>0</v>
      </c>
      <c r="D41" s="4" t="s">
        <v>42</v>
      </c>
      <c r="E41" s="4"/>
      <c r="F41" s="4"/>
      <c r="G41" s="4"/>
      <c r="H41" s="4"/>
      <c r="I41" s="4"/>
      <c r="J41" s="4"/>
      <c r="K41" s="4"/>
      <c r="L41" s="4"/>
    </row>
  </sheetData>
  <mergeCells count="35">
    <mergeCell ref="A1:L1"/>
    <mergeCell ref="B2:F2"/>
    <mergeCell ref="H2:L2"/>
    <mergeCell ref="B3:F3"/>
    <mergeCell ref="H3:L3"/>
    <mergeCell ref="B4:F4"/>
    <mergeCell ref="H4:L4"/>
    <mergeCell ref="A5:L5"/>
    <mergeCell ref="A7:L7"/>
    <mergeCell ref="A23:L23"/>
    <mergeCell ref="F24:L24"/>
    <mergeCell ref="F25:L25"/>
    <mergeCell ref="F26:L26"/>
    <mergeCell ref="F27:L27"/>
    <mergeCell ref="F28:L28"/>
    <mergeCell ref="F29:L29"/>
    <mergeCell ref="F30:L30"/>
    <mergeCell ref="F31:L31"/>
    <mergeCell ref="A33:L33"/>
    <mergeCell ref="A34:B34"/>
    <mergeCell ref="D34:L34"/>
    <mergeCell ref="A35:B35"/>
    <mergeCell ref="D35:L35"/>
    <mergeCell ref="A36:B36"/>
    <mergeCell ref="D36:L36"/>
    <mergeCell ref="A37:B37"/>
    <mergeCell ref="D37:L37"/>
    <mergeCell ref="A38:B38"/>
    <mergeCell ref="D38:L38"/>
    <mergeCell ref="A39:B39"/>
    <mergeCell ref="D39:L39"/>
    <mergeCell ref="A40:B40"/>
    <mergeCell ref="D40:L40"/>
    <mergeCell ref="A41:B41"/>
    <mergeCell ref="D41:L4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8" customWidth="1"/>
    <col min="3" max="3" width="12" customWidth="1"/>
    <col min="4" max="6" width="11" customWidth="1"/>
    <col min="7" max="7" width="10" customWidth="1"/>
    <col min="8" max="8" width="12" customWidth="1"/>
    <col min="10" max="10" width="12" customWidth="1"/>
    <col min="11" max="11" width="11" customWidth="1"/>
    <col min="12" max="12" width="1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3" t="s">
        <v>43</v>
      </c>
      <c r="C2" s="3"/>
      <c r="D2" s="3"/>
      <c r="E2" s="3"/>
      <c r="F2" s="3"/>
      <c r="G2" s="2" t="s">
        <v>2</v>
      </c>
      <c r="H2" s="3" t="s">
        <v>44</v>
      </c>
      <c r="I2" s="3"/>
      <c r="J2" s="3"/>
      <c r="K2" s="3"/>
      <c r="L2" s="3"/>
    </row>
    <row r="3" ht="20" customHeight="1" spans="1:12" x14ac:dyDescent="0.25">
      <c r="A3" s="2" t="s">
        <v>3</v>
      </c>
      <c r="B3" s="3" t="s">
        <v>45</v>
      </c>
      <c r="C3" s="3"/>
      <c r="D3" s="3"/>
      <c r="E3" s="3"/>
      <c r="F3" s="3"/>
      <c r="G3" s="2" t="s">
        <v>4</v>
      </c>
      <c r="H3" s="3" t="s">
        <v>46</v>
      </c>
      <c r="I3" s="3"/>
      <c r="J3" s="3"/>
      <c r="K3" s="3"/>
      <c r="L3" s="3"/>
    </row>
    <row r="4" ht="20" customHeight="1" spans="1:12" x14ac:dyDescent="0.25">
      <c r="A4" s="2" t="s">
        <v>5</v>
      </c>
      <c r="B4" s="3" t="s">
        <v>47</v>
      </c>
      <c r="C4" s="3"/>
      <c r="D4" s="3"/>
      <c r="E4" s="3"/>
      <c r="F4" s="3"/>
      <c r="G4" s="2" t="s">
        <v>6</v>
      </c>
      <c r="H4" s="3" t="s">
        <v>48</v>
      </c>
      <c r="I4" s="3"/>
      <c r="J4" s="3"/>
      <c r="K4" s="3"/>
      <c r="L4" s="3"/>
    </row>
    <row r="5" ht="20" customHeight="1" spans="1:12" x14ac:dyDescent="0.25">
      <c r="A5" s="4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20" customHeight="1" x14ac:dyDescent="0.25"/>
    <row r="7" ht="20" customHeight="1" spans="1:12" x14ac:dyDescent="0.25">
      <c r="A7" s="5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0" customHeight="1" spans="1:12" x14ac:dyDescent="0.25">
      <c r="A8" s="6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17</v>
      </c>
      <c r="J8" s="6" t="s">
        <v>18</v>
      </c>
      <c r="K8" s="6" t="s">
        <v>19</v>
      </c>
      <c r="L8" s="6" t="s">
        <v>20</v>
      </c>
    </row>
    <row r="9" ht="20" customHeight="1" spans="1:12" x14ac:dyDescent="0.25">
      <c r="A9" s="7">
        <v>1</v>
      </c>
      <c r="B9" s="3" t="s">
        <v>49</v>
      </c>
      <c r="C9" s="8">
        <v>90000</v>
      </c>
      <c r="D9" s="8">
        <v>15000</v>
      </c>
      <c r="E9" s="8">
        <v>0</v>
      </c>
      <c r="F9" s="8">
        <v>50000</v>
      </c>
      <c r="G9" s="8">
        <v>10000</v>
      </c>
      <c r="H9" s="8">
        <f>IF(B9="","",SUM(D9:G9))</f>
        <v>75000</v>
      </c>
      <c r="I9" s="7">
        <f>IF(OR(C9="",C9=0,H9=""),"",ROUND(H9/C9*100,1))</f>
        <v>83.3</v>
      </c>
      <c r="J9" s="8">
        <v>72000</v>
      </c>
      <c r="K9" s="8">
        <f>IF(B9="","",H9-J9)</f>
        <v>3000</v>
      </c>
      <c r="L9" s="9" t="s">
        <v>50</v>
      </c>
    </row>
    <row r="10" ht="20" customHeight="1" spans="1:12" x14ac:dyDescent="0.25">
      <c r="A10" s="7">
        <v>2</v>
      </c>
      <c r="B10" s="3" t="s">
        <v>51</v>
      </c>
      <c r="C10" s="8">
        <v>180000</v>
      </c>
      <c r="D10" s="8">
        <v>0</v>
      </c>
      <c r="E10" s="8">
        <v>0</v>
      </c>
      <c r="F10" s="8">
        <v>140000</v>
      </c>
      <c r="G10" s="8">
        <v>8000</v>
      </c>
      <c r="H10" s="8">
        <f>IF(B10="","",SUM(D10:G10))</f>
        <v>148000</v>
      </c>
      <c r="I10" s="7">
        <f>IF(OR(C10="",C10=0,H10=""),"",ROUND(H10/C10*100,1))</f>
        <v>82.2</v>
      </c>
      <c r="J10" s="8">
        <v>148000</v>
      </c>
      <c r="K10" s="8">
        <f>IF(B10="","",H10-J10)</f>
        <v>0</v>
      </c>
      <c r="L10" s="9" t="s">
        <v>52</v>
      </c>
    </row>
    <row r="11" ht="20" customHeight="1" spans="1:12" x14ac:dyDescent="0.25">
      <c r="A11" s="7">
        <v>3</v>
      </c>
      <c r="B11" s="3" t="s">
        <v>53</v>
      </c>
      <c r="C11" s="8">
        <v>360000</v>
      </c>
      <c r="D11" s="8">
        <v>144000</v>
      </c>
      <c r="E11" s="8">
        <v>0</v>
      </c>
      <c r="F11" s="8">
        <v>160000</v>
      </c>
      <c r="G11" s="8">
        <v>0</v>
      </c>
      <c r="H11" s="8">
        <f>IF(B11="","",SUM(D11:G11))</f>
        <v>304000</v>
      </c>
      <c r="I11" s="7">
        <f>IF(OR(C11="",C11=0,H11=""),"",ROUND(H11/C11*100,1))</f>
        <v>84.4</v>
      </c>
      <c r="J11" s="8">
        <v>300000</v>
      </c>
      <c r="K11" s="8">
        <f>IF(B11="","",H11-J11)</f>
        <v>4000</v>
      </c>
      <c r="L11" s="9"/>
    </row>
    <row r="12" ht="20" customHeight="1" spans="1:12" x14ac:dyDescent="0.25">
      <c r="A12" s="7">
        <v>4</v>
      </c>
      <c r="B12" s="3" t="s">
        <v>54</v>
      </c>
      <c r="C12" s="8">
        <v>276000</v>
      </c>
      <c r="D12" s="8">
        <v>108000</v>
      </c>
      <c r="E12" s="8">
        <v>0</v>
      </c>
      <c r="F12" s="8">
        <v>120000</v>
      </c>
      <c r="G12" s="8">
        <v>0</v>
      </c>
      <c r="H12" s="8">
        <f>IF(B12="","",SUM(D12:G12))</f>
        <v>228000</v>
      </c>
      <c r="I12" s="7">
        <f>IF(OR(C12="",C12=0,H12=""),"",ROUND(H12/C12*100,1))</f>
        <v>82.6</v>
      </c>
      <c r="J12" s="8">
        <v>150000</v>
      </c>
      <c r="K12" s="8">
        <f>IF(B12="","",H12-J12)</f>
        <v>78000</v>
      </c>
      <c r="L12" s="9"/>
    </row>
    <row r="13" ht="20" customHeight="1" spans="1:12" x14ac:dyDescent="0.25">
      <c r="A13" s="7">
        <v>5</v>
      </c>
      <c r="B13" s="3" t="s">
        <v>55</v>
      </c>
      <c r="C13" s="8">
        <v>234000</v>
      </c>
      <c r="D13" s="8">
        <v>78000</v>
      </c>
      <c r="E13" s="8">
        <v>0</v>
      </c>
      <c r="F13" s="8">
        <v>110000</v>
      </c>
      <c r="G13" s="8">
        <v>0</v>
      </c>
      <c r="H13" s="8">
        <f>IF(B13="","",SUM(D13:G13))</f>
        <v>188000</v>
      </c>
      <c r="I13" s="7">
        <f>IF(OR(C13="",C13=0,H13=""),"",ROUND(H13/C13*100,1))</f>
        <v>80.3</v>
      </c>
      <c r="J13" s="8">
        <v>0</v>
      </c>
      <c r="K13" s="8">
        <f>IF(B13="","",H13-J13)</f>
        <v>188000</v>
      </c>
      <c r="L13" s="9"/>
    </row>
    <row r="14" ht="20" customHeight="1" spans="1:12" x14ac:dyDescent="0.25">
      <c r="A14" s="7">
        <v>6</v>
      </c>
      <c r="B14" s="3" t="s">
        <v>56</v>
      </c>
      <c r="C14" s="8">
        <v>648000</v>
      </c>
      <c r="D14" s="8">
        <v>504000</v>
      </c>
      <c r="E14" s="8">
        <v>0</v>
      </c>
      <c r="F14" s="8">
        <v>90000</v>
      </c>
      <c r="G14" s="8">
        <v>0</v>
      </c>
      <c r="H14" s="8">
        <f>IF(B14="","",SUM(D14:G14))</f>
        <v>594000</v>
      </c>
      <c r="I14" s="7">
        <f>IF(OR(C14="",C14=0,H14=""),"",ROUND(H14/C14*100,1))</f>
        <v>91.7</v>
      </c>
      <c r="J14" s="8">
        <v>0</v>
      </c>
      <c r="K14" s="8">
        <f>IF(B14="","",H14-J14)</f>
        <v>594000</v>
      </c>
      <c r="L14" s="9" t="s">
        <v>57</v>
      </c>
    </row>
    <row r="15" ht="20" customHeight="1" spans="1:12" x14ac:dyDescent="0.25">
      <c r="A15" s="7">
        <v>7</v>
      </c>
      <c r="B15" s="3" t="s">
        <v>58</v>
      </c>
      <c r="C15" s="8">
        <v>420000</v>
      </c>
      <c r="D15" s="8">
        <v>330000</v>
      </c>
      <c r="E15" s="8">
        <v>0</v>
      </c>
      <c r="F15" s="8">
        <v>50000</v>
      </c>
      <c r="G15" s="8">
        <v>0</v>
      </c>
      <c r="H15" s="8">
        <f>IF(B15="","",SUM(D15:G15))</f>
        <v>380000</v>
      </c>
      <c r="I15" s="7">
        <f>IF(OR(C15="",C15=0,H15=""),"",ROUND(H15/C15*100,1))</f>
        <v>90.5</v>
      </c>
      <c r="J15" s="8">
        <v>330000</v>
      </c>
      <c r="K15" s="8">
        <f>IF(B15="","",H15-J15)</f>
        <v>50000</v>
      </c>
      <c r="L15" s="9" t="s">
        <v>59</v>
      </c>
    </row>
    <row r="16" ht="20" customHeight="1" spans="1:12" x14ac:dyDescent="0.25">
      <c r="A16" s="7">
        <v>8</v>
      </c>
      <c r="B16" s="3" t="s">
        <v>60</v>
      </c>
      <c r="C16" s="8">
        <v>85000</v>
      </c>
      <c r="D16" s="8">
        <v>20000</v>
      </c>
      <c r="E16" s="8">
        <v>30000</v>
      </c>
      <c r="F16" s="8">
        <v>0</v>
      </c>
      <c r="G16" s="8">
        <v>5000</v>
      </c>
      <c r="H16" s="8">
        <f>IF(B16="","",SUM(D16:G16))</f>
        <v>55000</v>
      </c>
      <c r="I16" s="7">
        <f>IF(OR(C16="",C16=0,H16=""),"",ROUND(H16/C16*100,1))</f>
        <v>64.7</v>
      </c>
      <c r="J16" s="8">
        <v>20000</v>
      </c>
      <c r="K16" s="8">
        <f>IF(B16="","",H16-J16)</f>
        <v>35000</v>
      </c>
      <c r="L16" s="9"/>
    </row>
    <row r="17" ht="20" customHeight="1" spans="1:12" x14ac:dyDescent="0.25">
      <c r="A17" s="7">
        <v>9</v>
      </c>
      <c r="B17" s="3"/>
      <c r="C17" s="8"/>
      <c r="D17" s="8"/>
      <c r="E17" s="8"/>
      <c r="F17" s="8"/>
      <c r="G17" s="8"/>
      <c r="H17" s="8">
        <f>IF(B17="","",SUM(D17:G17))</f>
      </c>
      <c r="I17" s="7">
        <f>IF(OR(C17="",C17=0,H17=""),"",ROUND(H17/C17*100,1))</f>
      </c>
      <c r="J17" s="8"/>
      <c r="K17" s="8">
        <f>IF(B17="","",H17-J17)</f>
      </c>
      <c r="L17" s="9"/>
    </row>
    <row r="18" ht="20" customHeight="1" spans="1:12" x14ac:dyDescent="0.25">
      <c r="A18" s="7">
        <v>10</v>
      </c>
      <c r="B18" s="3"/>
      <c r="C18" s="8"/>
      <c r="D18" s="8"/>
      <c r="E18" s="8"/>
      <c r="F18" s="8"/>
      <c r="G18" s="8"/>
      <c r="H18" s="8">
        <f>IF(B18="","",SUM(D18:G18))</f>
      </c>
      <c r="I18" s="7">
        <f>IF(OR(C18="",C18=0,H18=""),"",ROUND(H18/C18*100,1))</f>
      </c>
      <c r="J18" s="8"/>
      <c r="K18" s="8">
        <f>IF(B18="","",H18-J18)</f>
      </c>
      <c r="L18" s="9"/>
    </row>
    <row r="19" ht="20" customHeight="1" spans="1:12" x14ac:dyDescent="0.25">
      <c r="A19" s="7">
        <v>11</v>
      </c>
      <c r="B19" s="3"/>
      <c r="C19" s="8"/>
      <c r="D19" s="8"/>
      <c r="E19" s="8"/>
      <c r="F19" s="8"/>
      <c r="G19" s="8"/>
      <c r="H19" s="8">
        <f>IF(B19="","",SUM(D19:G19))</f>
      </c>
      <c r="I19" s="7">
        <f>IF(OR(C19="",C19=0,H19=""),"",ROUND(H19/C19*100,1))</f>
      </c>
      <c r="J19" s="8"/>
      <c r="K19" s="8">
        <f>IF(B19="","",H19-J19)</f>
      </c>
      <c r="L19" s="9"/>
    </row>
    <row r="20" ht="20" customHeight="1" spans="1:12" x14ac:dyDescent="0.25">
      <c r="A20" s="7">
        <v>12</v>
      </c>
      <c r="B20" s="3"/>
      <c r="C20" s="8"/>
      <c r="D20" s="8"/>
      <c r="E20" s="8"/>
      <c r="F20" s="8"/>
      <c r="G20" s="8"/>
      <c r="H20" s="8">
        <f>IF(B20="","",SUM(D20:G20))</f>
      </c>
      <c r="I20" s="7">
        <f>IF(OR(C20="",C20=0,H20=""),"",ROUND(H20/C20*100,1))</f>
      </c>
      <c r="J20" s="8"/>
      <c r="K20" s="8">
        <f>IF(B20="","",H20-J20)</f>
      </c>
      <c r="L20" s="9"/>
    </row>
    <row r="21" ht="20" customHeight="1" spans="2:12" x14ac:dyDescent="0.25">
      <c r="B21" s="2" t="s">
        <v>21</v>
      </c>
      <c r="C21" s="8">
        <f>SUM(C9:C20)</f>
        <v>2293000</v>
      </c>
      <c r="D21" s="8">
        <f>SUM(D9:D20)</f>
        <v>1199000</v>
      </c>
      <c r="E21" s="8">
        <f>SUM(E9:E20)</f>
        <v>30000</v>
      </c>
      <c r="F21" s="8">
        <f>SUM(F9:F20)</f>
        <v>720000</v>
      </c>
      <c r="G21" s="8">
        <f>SUM(G9:G20)</f>
        <v>23000</v>
      </c>
      <c r="H21" s="8">
        <f>SUM(H9:H20)</f>
        <v>1972000</v>
      </c>
      <c r="I21" s="7">
        <f>IF(OR(C21="",C21=0),"",ROUND(H21/C21*100,1))</f>
        <v>86</v>
      </c>
      <c r="J21" s="8">
        <f>SUM(J9:J20)</f>
        <v>1020000</v>
      </c>
      <c r="K21" s="8">
        <f>SUM(K9:K20)</f>
        <v>952000</v>
      </c>
      <c r="L21" s="9"/>
    </row>
    <row r="22" ht="20" customHeight="1" x14ac:dyDescent="0.25"/>
    <row r="23" ht="20" customHeight="1" spans="1:12" x14ac:dyDescent="0.25">
      <c r="A23" s="5" t="s">
        <v>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20" customHeight="1" spans="1:12" x14ac:dyDescent="0.25">
      <c r="A24" s="6" t="s">
        <v>9</v>
      </c>
      <c r="B24" s="6" t="s">
        <v>23</v>
      </c>
      <c r="C24" s="6" t="s">
        <v>24</v>
      </c>
      <c r="D24" s="6" t="s">
        <v>18</v>
      </c>
      <c r="E24" s="6" t="s">
        <v>19</v>
      </c>
      <c r="F24" s="6" t="s">
        <v>20</v>
      </c>
      <c r="G24" s="6"/>
      <c r="H24" s="6"/>
      <c r="I24" s="6"/>
      <c r="J24" s="6"/>
      <c r="K24" s="6"/>
      <c r="L24" s="6"/>
    </row>
    <row r="25" ht="20" customHeight="1" spans="1:12" x14ac:dyDescent="0.25">
      <c r="A25" s="7">
        <v>1</v>
      </c>
      <c r="B25" s="3" t="s">
        <v>61</v>
      </c>
      <c r="C25" s="8">
        <v>180000</v>
      </c>
      <c r="D25" s="8">
        <v>90000</v>
      </c>
      <c r="E25" s="8">
        <f>IF(B25="","",C25-D25)</f>
        <v>90000</v>
      </c>
      <c r="F25" s="9" t="s">
        <v>62</v>
      </c>
      <c r="G25" s="9"/>
      <c r="H25" s="9"/>
      <c r="I25" s="9"/>
      <c r="J25" s="9"/>
      <c r="K25" s="9"/>
      <c r="L25" s="9"/>
    </row>
    <row r="26" ht="20" customHeight="1" spans="1:12" x14ac:dyDescent="0.25">
      <c r="A26" s="7">
        <v>2</v>
      </c>
      <c r="B26" s="3" t="s">
        <v>63</v>
      </c>
      <c r="C26" s="8">
        <v>40000</v>
      </c>
      <c r="D26" s="8">
        <v>22000</v>
      </c>
      <c r="E26" s="8">
        <f>IF(B26="","",C26-D26)</f>
        <v>18000</v>
      </c>
      <c r="F26" s="9"/>
      <c r="G26" s="9"/>
      <c r="H26" s="9"/>
      <c r="I26" s="9"/>
      <c r="J26" s="9"/>
      <c r="K26" s="9"/>
      <c r="L26" s="9"/>
    </row>
    <row r="27" ht="20" customHeight="1" spans="1:12" x14ac:dyDescent="0.25">
      <c r="A27" s="7">
        <v>3</v>
      </c>
      <c r="B27" s="3" t="s">
        <v>64</v>
      </c>
      <c r="C27" s="8">
        <v>20000</v>
      </c>
      <c r="D27" s="8">
        <v>20000</v>
      </c>
      <c r="E27" s="8">
        <f>IF(B27="","",C27-D27)</f>
        <v>0</v>
      </c>
      <c r="F27" s="9"/>
      <c r="G27" s="9"/>
      <c r="H27" s="9"/>
      <c r="I27" s="9"/>
      <c r="J27" s="9"/>
      <c r="K27" s="9"/>
      <c r="L27" s="9"/>
    </row>
    <row r="28" ht="20" customHeight="1" spans="1:12" x14ac:dyDescent="0.25">
      <c r="A28" s="7">
        <v>4</v>
      </c>
      <c r="B28" s="3" t="s">
        <v>65</v>
      </c>
      <c r="C28" s="8">
        <v>10000</v>
      </c>
      <c r="D28" s="8">
        <v>4000</v>
      </c>
      <c r="E28" s="8">
        <f>IF(B28="","",C28-D28)</f>
        <v>6000</v>
      </c>
      <c r="F28" s="9"/>
      <c r="G28" s="9"/>
      <c r="H28" s="9"/>
      <c r="I28" s="9"/>
      <c r="J28" s="9"/>
      <c r="K28" s="9"/>
      <c r="L28" s="9"/>
    </row>
    <row r="29" ht="20" customHeight="1" spans="1:12" x14ac:dyDescent="0.25">
      <c r="A29" s="7">
        <v>5</v>
      </c>
      <c r="B29" s="3"/>
      <c r="C29" s="8"/>
      <c r="D29" s="8"/>
      <c r="E29" s="8">
        <f>IF(B29="","",C29-D29)</f>
      </c>
      <c r="F29" s="9"/>
      <c r="G29" s="9"/>
      <c r="H29" s="9"/>
      <c r="I29" s="9"/>
      <c r="J29" s="9"/>
      <c r="K29" s="9"/>
      <c r="L29" s="9"/>
    </row>
    <row r="30" ht="20" customHeight="1" spans="1:12" x14ac:dyDescent="0.25">
      <c r="A30" s="7">
        <v>6</v>
      </c>
      <c r="B30" s="3"/>
      <c r="C30" s="8"/>
      <c r="D30" s="8"/>
      <c r="E30" s="8">
        <f>IF(B30="","",C30-D30)</f>
      </c>
      <c r="F30" s="9"/>
      <c r="G30" s="9"/>
      <c r="H30" s="9"/>
      <c r="I30" s="9"/>
      <c r="J30" s="9"/>
      <c r="K30" s="9"/>
      <c r="L30" s="9"/>
    </row>
    <row r="31" ht="20" customHeight="1" spans="2:12" x14ac:dyDescent="0.25">
      <c r="B31" s="2" t="s">
        <v>25</v>
      </c>
      <c r="C31" s="8">
        <f>SUM(C25:C30)</f>
        <v>250000</v>
      </c>
      <c r="D31" s="8">
        <f>SUM(D25:D30)</f>
        <v>136000</v>
      </c>
      <c r="E31" s="8">
        <f>SUM(E25:E30)</f>
        <v>114000</v>
      </c>
      <c r="F31" s="9"/>
      <c r="G31" s="9"/>
      <c r="H31" s="9"/>
      <c r="I31" s="9"/>
      <c r="J31" s="9"/>
      <c r="K31" s="9"/>
      <c r="L31" s="9"/>
    </row>
    <row r="32" ht="20" customHeight="1" x14ac:dyDescent="0.25"/>
    <row r="33" ht="20" customHeight="1" spans="1:12" x14ac:dyDescent="0.25">
      <c r="A33" s="5" t="s">
        <v>26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ht="20" customHeight="1" spans="1:12" x14ac:dyDescent="0.25">
      <c r="A34" s="2" t="s">
        <v>27</v>
      </c>
      <c r="B34" s="2"/>
      <c r="C34" s="8">
        <v>2550000</v>
      </c>
      <c r="D34" s="4" t="s">
        <v>28</v>
      </c>
      <c r="E34" s="4"/>
      <c r="F34" s="4"/>
      <c r="G34" s="4"/>
      <c r="H34" s="4"/>
      <c r="I34" s="4"/>
      <c r="J34" s="4"/>
      <c r="K34" s="4"/>
      <c r="L34" s="4"/>
    </row>
    <row r="35" ht="20" customHeight="1" spans="1:12" x14ac:dyDescent="0.25">
      <c r="A35" s="2" t="s">
        <v>29</v>
      </c>
      <c r="B35" s="2"/>
      <c r="C35" s="8">
        <f>H21+C31</f>
        <v>2222000</v>
      </c>
      <c r="D35" s="4" t="s">
        <v>30</v>
      </c>
      <c r="E35" s="4"/>
      <c r="F35" s="4"/>
      <c r="G35" s="4"/>
      <c r="H35" s="4"/>
      <c r="I35" s="4"/>
      <c r="J35" s="4"/>
      <c r="K35" s="4"/>
      <c r="L35" s="4"/>
    </row>
    <row r="36" ht="20" customHeight="1" spans="1:12" x14ac:dyDescent="0.25">
      <c r="A36" s="2" t="s">
        <v>31</v>
      </c>
      <c r="B36" s="2"/>
      <c r="C36" s="8">
        <f>IF(C34="","",C34-C35)</f>
        <v>328000</v>
      </c>
      <c r="D36" s="4" t="s">
        <v>32</v>
      </c>
      <c r="E36" s="4"/>
      <c r="F36" s="4"/>
      <c r="G36" s="4"/>
      <c r="H36" s="4"/>
      <c r="I36" s="4"/>
      <c r="J36" s="4"/>
      <c r="K36" s="4"/>
      <c r="L36" s="4"/>
    </row>
    <row r="37" ht="20" customHeight="1" spans="1:12" x14ac:dyDescent="0.25">
      <c r="A37" s="2" t="s">
        <v>33</v>
      </c>
      <c r="B37" s="2"/>
      <c r="C37" s="7">
        <f>IF(OR(C34="",C34=0),"",ROUND(C36/C34*100,1))</f>
        <v>12.9</v>
      </c>
      <c r="D37" s="4" t="s">
        <v>34</v>
      </c>
      <c r="E37" s="4"/>
      <c r="F37" s="4"/>
      <c r="G37" s="4"/>
      <c r="H37" s="4"/>
      <c r="I37" s="4"/>
      <c r="J37" s="4"/>
      <c r="K37" s="4"/>
      <c r="L37" s="4"/>
    </row>
    <row r="38" ht="20" customHeight="1" spans="1:12" x14ac:dyDescent="0.25">
      <c r="A38" s="2" t="s">
        <v>35</v>
      </c>
      <c r="B38" s="2"/>
      <c r="C38" s="7">
        <v>15</v>
      </c>
      <c r="D38" s="4" t="s">
        <v>66</v>
      </c>
      <c r="E38" s="4"/>
      <c r="F38" s="4"/>
      <c r="G38" s="4"/>
      <c r="H38" s="4"/>
      <c r="I38" s="4"/>
      <c r="J38" s="4"/>
      <c r="K38" s="4"/>
      <c r="L38" s="4"/>
    </row>
    <row r="39" ht="20" customHeight="1" spans="1:12" x14ac:dyDescent="0.25">
      <c r="A39" s="2" t="s">
        <v>37</v>
      </c>
      <c r="B39" s="2"/>
      <c r="C39" s="9" t="str">
        <f>IF(OR(C37="",C38=""),"",IF(C37&gt;=C38,"目標以上","目標未満（見直す）"))</f>
        <v>目標未満（見直す）</v>
      </c>
      <c r="D39" s="4" t="s">
        <v>38</v>
      </c>
      <c r="E39" s="4"/>
      <c r="F39" s="4"/>
      <c r="G39" s="4"/>
      <c r="H39" s="4"/>
      <c r="I39" s="4"/>
      <c r="J39" s="4"/>
      <c r="K39" s="4"/>
      <c r="L39" s="4"/>
    </row>
    <row r="40" ht="20" customHeight="1" spans="1:12" x14ac:dyDescent="0.25">
      <c r="A40" s="2" t="s">
        <v>39</v>
      </c>
      <c r="B40" s="2"/>
      <c r="C40" s="8">
        <f>J21+D31</f>
        <v>1156000</v>
      </c>
      <c r="D40" s="4" t="s">
        <v>40</v>
      </c>
      <c r="E40" s="4"/>
      <c r="F40" s="4"/>
      <c r="G40" s="4"/>
      <c r="H40" s="4"/>
      <c r="I40" s="4"/>
      <c r="J40" s="4"/>
      <c r="K40" s="4"/>
      <c r="L40" s="4"/>
    </row>
    <row r="41" ht="20" customHeight="1" spans="1:12" x14ac:dyDescent="0.25">
      <c r="A41" s="2" t="s">
        <v>41</v>
      </c>
      <c r="B41" s="2"/>
      <c r="C41" s="8">
        <f>C35-C40</f>
        <v>1066000</v>
      </c>
      <c r="D41" s="4" t="s">
        <v>42</v>
      </c>
      <c r="E41" s="4"/>
      <c r="F41" s="4"/>
      <c r="G41" s="4"/>
      <c r="H41" s="4"/>
      <c r="I41" s="4"/>
      <c r="J41" s="4"/>
      <c r="K41" s="4"/>
      <c r="L41" s="4"/>
    </row>
  </sheetData>
  <mergeCells count="35">
    <mergeCell ref="A1:L1"/>
    <mergeCell ref="B2:F2"/>
    <mergeCell ref="H2:L2"/>
    <mergeCell ref="B3:F3"/>
    <mergeCell ref="H3:L3"/>
    <mergeCell ref="B4:F4"/>
    <mergeCell ref="H4:L4"/>
    <mergeCell ref="A5:L5"/>
    <mergeCell ref="A7:L7"/>
    <mergeCell ref="A23:L23"/>
    <mergeCell ref="F24:L24"/>
    <mergeCell ref="F25:L25"/>
    <mergeCell ref="F26:L26"/>
    <mergeCell ref="F27:L27"/>
    <mergeCell ref="F28:L28"/>
    <mergeCell ref="F29:L29"/>
    <mergeCell ref="F30:L30"/>
    <mergeCell ref="F31:L31"/>
    <mergeCell ref="A33:L33"/>
    <mergeCell ref="A34:B34"/>
    <mergeCell ref="D34:L34"/>
    <mergeCell ref="A35:B35"/>
    <mergeCell ref="D35:L35"/>
    <mergeCell ref="A36:B36"/>
    <mergeCell ref="D36:L36"/>
    <mergeCell ref="A37:B37"/>
    <mergeCell ref="D37:L37"/>
    <mergeCell ref="A38:B38"/>
    <mergeCell ref="D38:L38"/>
    <mergeCell ref="A39:B39"/>
    <mergeCell ref="D39:L39"/>
    <mergeCell ref="A40:B40"/>
    <mergeCell ref="D40:L40"/>
    <mergeCell ref="A41:B41"/>
    <mergeCell ref="D41:L4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67</v>
      </c>
      <c r="B1" s="1"/>
    </row>
    <row r="2" ht="20" customHeight="1" spans="1:2" x14ac:dyDescent="0.25">
      <c r="A2" s="2" t="s">
        <v>68</v>
      </c>
      <c r="B2" s="9" t="s">
        <v>69</v>
      </c>
    </row>
    <row r="3" ht="20" customHeight="1" spans="1:2" x14ac:dyDescent="0.25">
      <c r="A3" s="2" t="s">
        <v>70</v>
      </c>
      <c r="B3" s="9" t="s">
        <v>71</v>
      </c>
    </row>
    <row r="4" ht="20" customHeight="1" spans="1:2" x14ac:dyDescent="0.25">
      <c r="A4" s="2" t="s">
        <v>72</v>
      </c>
      <c r="B4" s="9" t="s">
        <v>73</v>
      </c>
    </row>
    <row r="5" ht="20" customHeight="1" spans="1:2" x14ac:dyDescent="0.25">
      <c r="A5" s="2" t="s">
        <v>74</v>
      </c>
      <c r="B5" s="9" t="s">
        <v>75</v>
      </c>
    </row>
    <row r="6" ht="20" customHeight="1" spans="1:2" x14ac:dyDescent="0.25">
      <c r="A6" s="2" t="s">
        <v>76</v>
      </c>
      <c r="B6" s="9" t="s">
        <v>77</v>
      </c>
    </row>
    <row r="7" ht="20" customHeight="1" spans="1:2" x14ac:dyDescent="0.25">
      <c r="A7" s="2" t="s">
        <v>78</v>
      </c>
      <c r="B7" s="9" t="s">
        <v>79</v>
      </c>
    </row>
    <row r="8" ht="20" customHeight="1" spans="1:2" x14ac:dyDescent="0.25">
      <c r="A8" s="2" t="s">
        <v>80</v>
      </c>
      <c r="B8" s="9" t="s">
        <v>81</v>
      </c>
    </row>
    <row r="9" ht="20" customHeight="1" spans="1:2" x14ac:dyDescent="0.25">
      <c r="A9" s="2" t="s">
        <v>82</v>
      </c>
      <c r="B9" s="9" t="s">
        <v>83</v>
      </c>
    </row>
    <row r="10" ht="20" customHeight="1" spans="1:2" x14ac:dyDescent="0.25">
      <c r="A10" s="2" t="s">
        <v>84</v>
      </c>
      <c r="B10" s="9" t="s">
        <v>85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