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<sst xmlns="http://schemas.openxmlformats.org/spreadsheetml/2006/main" count="213" uniqueCount="103">
  <si>
    <t>御見積書（解体工事）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</si>
  <si>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</si>
  <si>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</si>
  <si>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</si>
  <si>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</si>
  <si>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</si>
  <si>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</si>
  <si>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</si>
  <si>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株式会社サンプル解体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</si>
  <si>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</si>
  <si>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</si>
  <si>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</si>
  <si>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</si>
  <si>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</si>
  <si>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</si>
  <si>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</si>
  <si>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</si>
  <si>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</si>
  <si>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解体する建物</t>
  </si>
  <si>
    <t>構造・階数</t>
  </si>
  <si>
    <t>用途</t>
  </si>
  <si>
    <t>延床面積（m²）</t>
  </si>
  <si>
    <t>延床面積（坪）</t>
  </si>
  <si>
    <t>敷地・前面道路</t>
  </si>
  <si>
    <t>石綿の事前調査</t>
  </si>
  <si>
    <t>床面積の合計が80m²以上の建築物の解体工事は、建設リサイクル法の届出が要ります（工事に着手する7日前まで）。石綿の事前調査は、解体の前に必要です。</t>
  </si>
  <si>
    <t>2. 明細</t>
  </si>
  <si>
    <t>No.</t>
  </si>
  <si>
    <t>区分</t>
  </si>
  <si>
    <t>名称・仕様</t>
  </si>
  <si>
    <t>数量</t>
  </si>
  <si>
    <t>単位</t>
  </si>
  <si>
    <t>単価</t>
  </si>
  <si>
    <t>金額</t>
  </si>
  <si>
    <t>備考</t>
  </si>
  <si>
    <t>仮設</t>
  </si>
  <si>
    <t>養生シート・足場</t>
  </si>
  <si>
    <t>式</t>
  </si>
  <si>
    <t>解体</t>
  </si>
  <si>
    <t>建物の解体（木造2階建て）</t>
  </si>
  <si>
    <t>m²</t>
  </si>
  <si>
    <t>付帯</t>
  </si>
  <si>
    <t>ブロック塀の撤去</t>
  </si>
  <si>
    <t>m</t>
  </si>
  <si>
    <t>土間コンクリートの撤去</t>
  </si>
  <si>
    <t>樹木の撤去</t>
  </si>
  <si>
    <t>本</t>
  </si>
  <si>
    <t>処分</t>
  </si>
  <si>
    <t>木くず 運搬・処分</t>
  </si>
  <si>
    <t>m³</t>
  </si>
  <si>
    <t>コンクリートがら 運搬・処分</t>
  </si>
  <si>
    <t>廃プラスチック類 運搬・処分</t>
  </si>
  <si>
    <t>混合廃棄物 運搬・処分</t>
  </si>
  <si>
    <t>調査</t>
  </si>
  <si>
    <t>重機</t>
  </si>
  <si>
    <t>重機の回送</t>
  </si>
  <si>
    <t>回</t>
  </si>
  <si>
    <t>手続き</t>
  </si>
  <si>
    <t>建設リサイクル法の届出の書類作成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</si>
  <si>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</si>
  <si>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</si>
  <si>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</si>
  <si>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</si>
  <si>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</si>
  <si>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</si>
  <si>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</si>
  <si>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</si>
  <si>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</si>
  <si>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D-2026-0108</t>
  </si>
  <si>
    <t>工事部 佐藤 一郎 様</t>
  </si>
  <si>
    <t>2026年10月17日</t>
  </si>
  <si>
    <t>見積日から30日間</t>
  </si>
  <si>
    <t>〇〇様邸 木造住宅解体工事</t>
  </si>
  <si>
    <t>東京都サンプル市〇〇町7-8-9</t>
  </si>
  <si>
    <t>2026年12月上旬〜12月下旬（約3週間）</t>
  </si>
  <si>
    <t>工事完了後 月末締め翌月末払い</t>
  </si>
  <si>
    <t>木造 2階建て</t>
  </si>
  <si>
    <t>住宅</t>
  </si>
  <si>
    <t>前面道路 幅4m・重機の進入可</t>
  </si>
  <si>
    <t>調査結果：含有建材なし（調査報告書は別添）</t>
  </si>
  <si>
    <t>延床面積</t>
  </si>
  <si>
    <t>マニフェスト発行</t>
  </si>
  <si>
    <t>届出は発注者が行う</t>
  </si>
  <si>
    <t>例の率</t>
  </si>
  <si>
    <t>地中から想定外の埋設物が出た場合は、別途ご相談のうえ御見積します。家財・残置物の処分は含みません。単価・率は記入例のための架空の値です。</t>
  </si>
  <si>
    <t>解体工事の見積書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</si>
  <si>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</si>
  <si>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</si>
  <si>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</si>
  <si>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</si>
  <si>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</si>
  <si>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解体する建物」に構造・延床面積などを入れると、建物の解体の数量に延床面積が入ります。付帯工事・処分・調査・重機・手続きの行に数量と単価を入れると、金額・小計・諸経費・合計と、区分ごとの金額が出ます。</t>
  </si>
  <si>
    <t>自社に合わせて直すなら</t>
  </si>
  <si>
    <t>鉄骨造・RC造のときは、建物の解体の名称と単価を直します。内装だけの解体なら、建物の解体の行を「内装の解体」に直し、数量を解体する範囲の面積にしてください。</t>
  </si>
  <si>
    <t>気をつけること</t>
  </si>
  <si>
    <t>記入例の数量・単価・率はすべて架空の値です。処分費は品目と処分場で変わります。数式のセルは上書きしないでください。</t>
  </si>
  <si>
    <t>関係する法令等</t>
  </si>
  <si>
    <t>建設工事に係る資材の再資源化等に関する法律（建設リサイクル法）：床面積の合計80m²以上の建築物の解体工事は、着手の7日前までに届出。大気汚染防止法・石綿障害予防規則：解体・改修の前の石綿の事前調査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</si>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</sst>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G42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3" t="s">
        <v>19</v>
      </c>
      <c r="B15" s="4"/>
      <c r="C15" s="4"/>
      <c r="D15" s="4"/>
      <c r="E15" s="3" t="s">
        <v>20</v>
      </c>
      <c r="F15" s="4"/>
      <c r="G15" s="4"/>
      <c r="H15" s="4"/>
    </row>
    <row r="16" ht="20" customHeight="1" spans="1:8" x14ac:dyDescent="0.25">
      <c r="A16" s="3" t="s">
        <v>21</v>
      </c>
      <c r="B16" s="8"/>
      <c r="C16" s="8"/>
      <c r="D16" s="8"/>
      <c r="E16" s="3" t="s">
        <v>22</v>
      </c>
      <c r="F16" s="8">
        <f>IF(B16="","",ROUND(B16*121/400,2))</f>
      </c>
      <c r="G16" s="8"/>
      <c r="H16" s="8"/>
    </row>
    <row r="17" ht="20" customHeight="1" spans="1:8" x14ac:dyDescent="0.25">
      <c r="A17" s="3" t="s">
        <v>23</v>
      </c>
      <c r="B17" s="4"/>
      <c r="C17" s="4"/>
      <c r="D17" s="4"/>
      <c r="E17" s="3" t="s">
        <v>24</v>
      </c>
      <c r="F17" s="4"/>
      <c r="G17" s="4"/>
      <c r="H17" s="4"/>
    </row>
    <row r="18" ht="20" customHeight="1" spans="1:8" x14ac:dyDescent="0.25">
      <c r="A18" s="6" t="s">
        <v>25</v>
      </c>
      <c r="B18" s="6"/>
      <c r="C18" s="6"/>
      <c r="D18" s="6"/>
      <c r="E18" s="6"/>
      <c r="F18" s="6"/>
      <c r="G18" s="6"/>
      <c r="H18" s="6"/>
    </row>
    <row r="19" ht="20" customHeight="1" x14ac:dyDescent="0.25"/>
    <row r="20" ht="20" customHeight="1" spans="1:8" x14ac:dyDescent="0.25">
      <c r="A20" s="2" t="s">
        <v>26</v>
      </c>
      <c r="B20" s="2"/>
      <c r="C20" s="2"/>
      <c r="D20" s="2"/>
      <c r="E20" s="2"/>
      <c r="F20" s="2"/>
      <c r="G20" s="2"/>
      <c r="H20" s="2"/>
    </row>
    <row r="21" ht="20" customHeight="1" spans="1:8" x14ac:dyDescent="0.25">
      <c r="A21" s="9" t="s">
        <v>27</v>
      </c>
      <c r="B21" s="9" t="s">
        <v>28</v>
      </c>
      <c r="C21" s="9" t="s">
        <v>29</v>
      </c>
      <c r="D21" s="9" t="s">
        <v>30</v>
      </c>
      <c r="E21" s="9" t="s">
        <v>31</v>
      </c>
      <c r="F21" s="9" t="s">
        <v>32</v>
      </c>
      <c r="G21" s="9" t="s">
        <v>33</v>
      </c>
      <c r="H21" s="9" t="s">
        <v>34</v>
      </c>
    </row>
    <row r="22" ht="20" customHeight="1" spans="1:8" x14ac:dyDescent="0.25">
      <c r="A22" s="8">
        <v>1</v>
      </c>
      <c r="B22" s="4" t="s">
        <v>35</v>
      </c>
      <c r="C22" s="4" t="s">
        <v>36</v>
      </c>
      <c r="D22" s="8"/>
      <c r="E22" s="5" t="s">
        <v>37</v>
      </c>
      <c r="F22" s="10"/>
      <c r="G22" s="10">
        <f>IF(OR(D22="",F22=""),"",ROUND(D22*F22,0))</f>
      </c>
      <c r="H22" s="5"/>
    </row>
    <row r="23" ht="20" customHeight="1" spans="1:8" x14ac:dyDescent="0.25">
      <c r="A23" s="8">
        <v>2</v>
      </c>
      <c r="B23" s="4" t="s">
        <v>38</v>
      </c>
      <c r="C23" s="4" t="s">
        <v>39</v>
      </c>
      <c r="D23" s="8">
        <f>IF($B$16="","",$B$16)</f>
      </c>
      <c r="E23" s="5" t="s">
        <v>40</v>
      </c>
      <c r="F23" s="10"/>
      <c r="G23" s="10">
        <f>IF(OR(D23="",F23=""),"",ROUND(D23*F23,0))</f>
      </c>
      <c r="H23" s="5"/>
    </row>
    <row r="24" ht="20" customHeight="1" spans="1:8" x14ac:dyDescent="0.25">
      <c r="A24" s="8">
        <v>3</v>
      </c>
      <c r="B24" s="4" t="s">
        <v>41</v>
      </c>
      <c r="C24" s="4" t="s">
        <v>42</v>
      </c>
      <c r="D24" s="8"/>
      <c r="E24" s="5" t="s">
        <v>43</v>
      </c>
      <c r="F24" s="10"/>
      <c r="G24" s="10">
        <f>IF(OR(D24="",F24=""),"",ROUND(D24*F24,0))</f>
      </c>
      <c r="H24" s="5"/>
    </row>
    <row r="25" ht="20" customHeight="1" spans="1:8" x14ac:dyDescent="0.25">
      <c r="A25" s="8">
        <v>4</v>
      </c>
      <c r="B25" s="4" t="s">
        <v>41</v>
      </c>
      <c r="C25" s="4" t="s">
        <v>44</v>
      </c>
      <c r="D25" s="8"/>
      <c r="E25" s="5" t="s">
        <v>40</v>
      </c>
      <c r="F25" s="10"/>
      <c r="G25" s="10">
        <f>IF(OR(D25="",F25=""),"",ROUND(D25*F25,0))</f>
      </c>
      <c r="H25" s="5"/>
    </row>
    <row r="26" ht="20" customHeight="1" spans="1:8" x14ac:dyDescent="0.25">
      <c r="A26" s="8">
        <v>5</v>
      </c>
      <c r="B26" s="4" t="s">
        <v>41</v>
      </c>
      <c r="C26" s="4" t="s">
        <v>45</v>
      </c>
      <c r="D26" s="8"/>
      <c r="E26" s="5" t="s">
        <v>46</v>
      </c>
      <c r="F26" s="10"/>
      <c r="G26" s="10">
        <f>IF(OR(D26="",F26=""),"",ROUND(D26*F26,0))</f>
      </c>
      <c r="H26" s="5"/>
    </row>
    <row r="27" ht="20" customHeight="1" spans="1:8" x14ac:dyDescent="0.25">
      <c r="A27" s="8">
        <v>6</v>
      </c>
      <c r="B27" s="4" t="s">
        <v>47</v>
      </c>
      <c r="C27" s="4" t="s">
        <v>48</v>
      </c>
      <c r="D27" s="8"/>
      <c r="E27" s="5" t="s">
        <v>49</v>
      </c>
      <c r="F27" s="10"/>
      <c r="G27" s="10">
        <f>IF(OR(D27="",F27=""),"",ROUND(D27*F27,0))</f>
      </c>
      <c r="H27" s="5"/>
    </row>
    <row r="28" ht="20" customHeight="1" spans="1:8" x14ac:dyDescent="0.25">
      <c r="A28" s="8">
        <v>7</v>
      </c>
      <c r="B28" s="4" t="s">
        <v>47</v>
      </c>
      <c r="C28" s="4" t="s">
        <v>50</v>
      </c>
      <c r="D28" s="8"/>
      <c r="E28" s="5" t="s">
        <v>49</v>
      </c>
      <c r="F28" s="10"/>
      <c r="G28" s="10">
        <f>IF(OR(D28="",F28=""),"",ROUND(D28*F28,0))</f>
      </c>
      <c r="H28" s="5"/>
    </row>
    <row r="29" ht="20" customHeight="1" spans="1:8" x14ac:dyDescent="0.25">
      <c r="A29" s="8">
        <v>8</v>
      </c>
      <c r="B29" s="4" t="s">
        <v>47</v>
      </c>
      <c r="C29" s="4" t="s">
        <v>51</v>
      </c>
      <c r="D29" s="8"/>
      <c r="E29" s="5" t="s">
        <v>49</v>
      </c>
      <c r="F29" s="10"/>
      <c r="G29" s="10">
        <f>IF(OR(D29="",F29=""),"",ROUND(D29*F29,0))</f>
      </c>
      <c r="H29" s="5"/>
    </row>
    <row r="30" ht="20" customHeight="1" spans="1:8" x14ac:dyDescent="0.25">
      <c r="A30" s="8">
        <v>9</v>
      </c>
      <c r="B30" s="4" t="s">
        <v>47</v>
      </c>
      <c r="C30" s="4" t="s">
        <v>52</v>
      </c>
      <c r="D30" s="8"/>
      <c r="E30" s="5" t="s">
        <v>49</v>
      </c>
      <c r="F30" s="10"/>
      <c r="G30" s="10">
        <f>IF(OR(D30="",F30=""),"",ROUND(D30*F30,0))</f>
      </c>
      <c r="H30" s="5"/>
    </row>
    <row r="31" ht="20" customHeight="1" spans="1:8" x14ac:dyDescent="0.25">
      <c r="A31" s="8">
        <v>10</v>
      </c>
      <c r="B31" s="4" t="s">
        <v>53</v>
      </c>
      <c r="C31" s="4" t="s">
        <v>24</v>
      </c>
      <c r="D31" s="8"/>
      <c r="E31" s="5" t="s">
        <v>37</v>
      </c>
      <c r="F31" s="10"/>
      <c r="G31" s="10">
        <f>IF(OR(D31="",F31=""),"",ROUND(D31*F31,0))</f>
      </c>
      <c r="H31" s="5"/>
    </row>
    <row r="32" ht="20" customHeight="1" spans="1:8" x14ac:dyDescent="0.25">
      <c r="A32" s="8">
        <v>11</v>
      </c>
      <c r="B32" s="4" t="s">
        <v>54</v>
      </c>
      <c r="C32" s="4" t="s">
        <v>55</v>
      </c>
      <c r="D32" s="8"/>
      <c r="E32" s="5" t="s">
        <v>56</v>
      </c>
      <c r="F32" s="10"/>
      <c r="G32" s="10">
        <f>IF(OR(D32="",F32=""),"",ROUND(D32*F32,0))</f>
      </c>
      <c r="H32" s="5"/>
    </row>
    <row r="33" ht="20" customHeight="1" spans="1:8" x14ac:dyDescent="0.25">
      <c r="A33" s="8">
        <v>12</v>
      </c>
      <c r="B33" s="4" t="s">
        <v>57</v>
      </c>
      <c r="C33" s="4" t="s">
        <v>58</v>
      </c>
      <c r="D33" s="8"/>
      <c r="E33" s="5" t="s">
        <v>37</v>
      </c>
      <c r="F33" s="10"/>
      <c r="G33" s="10">
        <f>IF(OR(D33="",F33=""),"",ROUND(D33*F33,0))</f>
      </c>
      <c r="H33" s="5"/>
    </row>
    <row r="34" ht="20" customHeight="1" spans="1:8" x14ac:dyDescent="0.25">
      <c r="A34" s="8">
        <v>13</v>
      </c>
      <c r="B34" s="4"/>
      <c r="C34" s="4"/>
      <c r="D34" s="8"/>
      <c r="E34" s="5"/>
      <c r="F34" s="10"/>
      <c r="G34" s="10">
        <f>IF(OR(D34="",F34=""),"",ROUND(D34*F34,0))</f>
      </c>
      <c r="H34" s="5"/>
    </row>
    <row r="35" ht="20" customHeight="1" spans="1:8" x14ac:dyDescent="0.25">
      <c r="A35" s="8">
        <v>14</v>
      </c>
      <c r="B35" s="4"/>
      <c r="C35" s="4"/>
      <c r="D35" s="8"/>
      <c r="E35" s="5"/>
      <c r="F35" s="10"/>
      <c r="G35" s="10">
        <f>IF(OR(D35="",F35=""),"",ROUND(D35*F35,0))</f>
      </c>
      <c r="H35" s="5"/>
    </row>
    <row r="36" ht="20" customHeight="1" spans="1:8" x14ac:dyDescent="0.25">
      <c r="A36" s="8">
        <v>15</v>
      </c>
      <c r="B36" s="4"/>
      <c r="C36" s="4"/>
      <c r="D36" s="8"/>
      <c r="E36" s="5"/>
      <c r="F36" s="10"/>
      <c r="G36" s="10">
        <f>IF(OR(D36="",F36=""),"",ROUND(D36*F36,0))</f>
      </c>
      <c r="H36" s="5"/>
    </row>
    <row r="37" ht="20" customHeight="1" spans="4:8" x14ac:dyDescent="0.25">
      <c r="D37" s="3" t="s">
        <v>59</v>
      </c>
      <c r="E37" s="3"/>
      <c r="F37" s="5"/>
      <c r="G37" s="10">
        <f>SUM(G22:G36)</f>
        <v>0</v>
      </c>
      <c r="H37" s="5"/>
    </row>
    <row r="38" ht="20" customHeight="1" spans="4:8" x14ac:dyDescent="0.25">
      <c r="D38" s="3" t="s">
        <v>60</v>
      </c>
      <c r="E38" s="3"/>
      <c r="F38" s="8"/>
      <c r="G38" s="10">
        <f>ROUNDDOWN(G37*F38/100,0)</f>
        <v>0</v>
      </c>
      <c r="H38" s="5"/>
    </row>
    <row r="39" ht="20" customHeight="1" spans="4:8" x14ac:dyDescent="0.25">
      <c r="D39" s="3" t="s">
        <v>61</v>
      </c>
      <c r="E39" s="3"/>
      <c r="F39" s="5"/>
      <c r="G39" s="10"/>
      <c r="H39" s="5" t="s">
        <v>62</v>
      </c>
    </row>
    <row r="40" ht="20" customHeight="1" spans="4:8" x14ac:dyDescent="0.25">
      <c r="D40" s="3" t="s">
        <v>63</v>
      </c>
      <c r="E40" s="3"/>
      <c r="F40" s="5"/>
      <c r="G40" s="10">
        <f>SUM(G37:G39)</f>
        <v>0</v>
      </c>
      <c r="H40" s="5"/>
    </row>
    <row r="41" ht="20" customHeight="1" spans="4:8" x14ac:dyDescent="0.25">
      <c r="D41" s="3" t="s">
        <v>64</v>
      </c>
      <c r="E41" s="3"/>
      <c r="F41" s="5"/>
      <c r="G41" s="10">
        <f>ROUNDDOWN(G40*0.1,0)</f>
        <v>0</v>
      </c>
      <c r="H41" s="5"/>
    </row>
    <row r="42" ht="20" customHeight="1" spans="4:8" x14ac:dyDescent="0.25">
      <c r="D42" s="3" t="s">
        <v>65</v>
      </c>
      <c r="E42" s="3"/>
      <c r="F42" s="5"/>
      <c r="G42" s="7">
        <f>G40+G41</f>
        <v>0</v>
      </c>
      <c r="H42" s="5"/>
    </row>
    <row r="43" ht="20" customHeight="1" x14ac:dyDescent="0.25"/>
    <row r="44" ht="20" customHeight="1" spans="1:8" x14ac:dyDescent="0.25">
      <c r="A44" s="2" t="s">
        <v>66</v>
      </c>
      <c r="B44" s="2"/>
      <c r="C44" s="2"/>
      <c r="D44" s="2"/>
      <c r="E44" s="2"/>
      <c r="F44" s="2"/>
      <c r="G44" s="2"/>
      <c r="H44" s="2"/>
    </row>
    <row r="45" ht="20" customHeight="1" spans="2:3" x14ac:dyDescent="0.25">
      <c r="B45" s="9" t="s">
        <v>28</v>
      </c>
      <c r="C45" s="9" t="s">
        <v>33</v>
      </c>
    </row>
    <row r="46" ht="20" customHeight="1" spans="2:3" x14ac:dyDescent="0.25">
      <c r="B46" s="4" t="s">
        <v>35</v>
      </c>
      <c r="C46" s="10">
        <f>IF(B46="","",SUMIF($B$22:$B$36,B46,$G$22:$G$36))</f>
      </c>
    </row>
    <row r="47" ht="20" customHeight="1" spans="2:3" x14ac:dyDescent="0.25">
      <c r="B47" s="4" t="s">
        <v>38</v>
      </c>
      <c r="C47" s="10">
        <f>IF(B47="","",SUMIF($B$22:$B$36,B47,$G$22:$G$36))</f>
      </c>
    </row>
    <row r="48" ht="20" customHeight="1" spans="2:3" x14ac:dyDescent="0.25">
      <c r="B48" s="4" t="s">
        <v>41</v>
      </c>
      <c r="C48" s="10">
        <f>IF(B48="","",SUMIF($B$22:$B$36,B48,$G$22:$G$36))</f>
      </c>
    </row>
    <row r="49" ht="20" customHeight="1" spans="2:3" x14ac:dyDescent="0.25">
      <c r="B49" s="4" t="s">
        <v>47</v>
      </c>
      <c r="C49" s="10">
        <f>IF(B49="","",SUMIF($B$22:$B$36,B49,$G$22:$G$36))</f>
      </c>
    </row>
    <row r="50" ht="20" customHeight="1" spans="2:3" x14ac:dyDescent="0.25">
      <c r="B50" s="4" t="s">
        <v>53</v>
      </c>
      <c r="C50" s="10">
        <f>IF(B50="","",SUMIF($B$22:$B$36,B50,$G$22:$G$36))</f>
      </c>
    </row>
    <row r="51" ht="20" customHeight="1" spans="2:3" x14ac:dyDescent="0.25">
      <c r="B51" s="4" t="s">
        <v>54</v>
      </c>
      <c r="C51" s="10">
        <f>IF(B51="","",SUMIF($B$22:$B$36,B51,$G$22:$G$36))</f>
      </c>
    </row>
    <row r="52" ht="20" customHeight="1" spans="2:3" x14ac:dyDescent="0.25">
      <c r="B52" s="4" t="s">
        <v>57</v>
      </c>
      <c r="C52" s="10">
        <f>IF(B52="","",SUMIF($B$22:$B$36,B52,$G$22:$G$36))</f>
      </c>
    </row>
    <row r="53" ht="20" customHeight="1" x14ac:dyDescent="0.25"/>
    <row r="54" ht="48" customHeight="1" spans="1:8" x14ac:dyDescent="0.25">
      <c r="A54" s="3" t="s">
        <v>34</v>
      </c>
      <c r="B54" s="4"/>
      <c r="C54" s="4"/>
      <c r="D54" s="4"/>
      <c r="E54" s="4"/>
      <c r="F54" s="4"/>
      <c r="G54" s="4"/>
      <c r="H54" s="4"/>
    </row>
  </sheetData>
  <mergeCells count="35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B15:D15"/>
    <mergeCell ref="F15:H15"/>
    <mergeCell ref="B16:D16"/>
    <mergeCell ref="F16:H16"/>
    <mergeCell ref="B17:D17"/>
    <mergeCell ref="F17:H17"/>
    <mergeCell ref="A18:H18"/>
    <mergeCell ref="A20:H20"/>
    <mergeCell ref="D37:E37"/>
    <mergeCell ref="D38:E38"/>
    <mergeCell ref="D39:E39"/>
    <mergeCell ref="D40:E40"/>
    <mergeCell ref="D41:E41"/>
    <mergeCell ref="D42:E42"/>
    <mergeCell ref="A44:H44"/>
    <mergeCell ref="B54:H5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67</v>
      </c>
      <c r="B3" s="2"/>
      <c r="C3" s="2"/>
      <c r="D3" s="2"/>
      <c r="E3" s="3" t="s">
        <v>2</v>
      </c>
      <c r="F3" s="4" t="s">
        <v>68</v>
      </c>
      <c r="G3" s="4"/>
      <c r="H3" s="4"/>
    </row>
    <row r="4" ht="20" customHeight="1" spans="1:8" x14ac:dyDescent="0.25">
      <c r="A4" s="5" t="s">
        <v>69</v>
      </c>
      <c r="B4" s="5"/>
      <c r="C4" s="5"/>
      <c r="D4" s="5"/>
      <c r="E4" s="3" t="s">
        <v>4</v>
      </c>
      <c r="F4" s="4" t="s">
        <v>70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71</v>
      </c>
      <c r="G5" s="4"/>
      <c r="H5" s="4"/>
    </row>
    <row r="6" ht="20" customHeight="1" spans="1:8" x14ac:dyDescent="0.25">
      <c r="A6" s="3" t="s">
        <v>7</v>
      </c>
      <c r="B6" s="4" t="s">
        <v>72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73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74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75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G42</f>
        <v>2118270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3" t="s">
        <v>19</v>
      </c>
      <c r="B15" s="4" t="s">
        <v>76</v>
      </c>
      <c r="C15" s="4"/>
      <c r="D15" s="4"/>
      <c r="E15" s="3" t="s">
        <v>20</v>
      </c>
      <c r="F15" s="4" t="s">
        <v>77</v>
      </c>
      <c r="G15" s="4"/>
      <c r="H15" s="4"/>
    </row>
    <row r="16" ht="20" customHeight="1" spans="1:8" x14ac:dyDescent="0.25">
      <c r="A16" s="3" t="s">
        <v>21</v>
      </c>
      <c r="B16" s="8">
        <v>99</v>
      </c>
      <c r="C16" s="8"/>
      <c r="D16" s="8"/>
      <c r="E16" s="3" t="s">
        <v>22</v>
      </c>
      <c r="F16" s="8">
        <f>IF(B16="","",ROUND(B16*121/400,2))</f>
        <v>29.95</v>
      </c>
      <c r="G16" s="8"/>
      <c r="H16" s="8"/>
    </row>
    <row r="17" ht="20" customHeight="1" spans="1:8" x14ac:dyDescent="0.25">
      <c r="A17" s="3" t="s">
        <v>23</v>
      </c>
      <c r="B17" s="4" t="s">
        <v>78</v>
      </c>
      <c r="C17" s="4"/>
      <c r="D17" s="4"/>
      <c r="E17" s="3" t="s">
        <v>24</v>
      </c>
      <c r="F17" s="4" t="s">
        <v>79</v>
      </c>
      <c r="G17" s="4"/>
      <c r="H17" s="4"/>
    </row>
    <row r="18" ht="20" customHeight="1" spans="1:8" x14ac:dyDescent="0.25">
      <c r="A18" s="6" t="s">
        <v>25</v>
      </c>
      <c r="B18" s="6"/>
      <c r="C18" s="6"/>
      <c r="D18" s="6"/>
      <c r="E18" s="6"/>
      <c r="F18" s="6"/>
      <c r="G18" s="6"/>
      <c r="H18" s="6"/>
    </row>
    <row r="19" ht="20" customHeight="1" x14ac:dyDescent="0.25"/>
    <row r="20" ht="20" customHeight="1" spans="1:8" x14ac:dyDescent="0.25">
      <c r="A20" s="2" t="s">
        <v>26</v>
      </c>
      <c r="B20" s="2"/>
      <c r="C20" s="2"/>
      <c r="D20" s="2"/>
      <c r="E20" s="2"/>
      <c r="F20" s="2"/>
      <c r="G20" s="2"/>
      <c r="H20" s="2"/>
    </row>
    <row r="21" ht="20" customHeight="1" spans="1:8" x14ac:dyDescent="0.25">
      <c r="A21" s="9" t="s">
        <v>27</v>
      </c>
      <c r="B21" s="9" t="s">
        <v>28</v>
      </c>
      <c r="C21" s="9" t="s">
        <v>29</v>
      </c>
      <c r="D21" s="9" t="s">
        <v>30</v>
      </c>
      <c r="E21" s="9" t="s">
        <v>31</v>
      </c>
      <c r="F21" s="9" t="s">
        <v>32</v>
      </c>
      <c r="G21" s="9" t="s">
        <v>33</v>
      </c>
      <c r="H21" s="9" t="s">
        <v>34</v>
      </c>
    </row>
    <row r="22" ht="20" customHeight="1" spans="1:8" x14ac:dyDescent="0.25">
      <c r="A22" s="8">
        <v>1</v>
      </c>
      <c r="B22" s="4" t="s">
        <v>35</v>
      </c>
      <c r="C22" s="4" t="s">
        <v>36</v>
      </c>
      <c r="D22" s="8">
        <v>1</v>
      </c>
      <c r="E22" s="5" t="s">
        <v>37</v>
      </c>
      <c r="F22" s="10">
        <v>180000</v>
      </c>
      <c r="G22" s="10">
        <f>IF(OR(D22="",F22=""),"",ROUND(D22*F22,0))</f>
        <v>180000</v>
      </c>
      <c r="H22" s="5"/>
    </row>
    <row r="23" ht="20" customHeight="1" spans="1:8" x14ac:dyDescent="0.25">
      <c r="A23" s="8">
        <v>2</v>
      </c>
      <c r="B23" s="4" t="s">
        <v>38</v>
      </c>
      <c r="C23" s="4" t="s">
        <v>39</v>
      </c>
      <c r="D23" s="8">
        <f>IF($B$16="","",$B$16)</f>
        <v>99</v>
      </c>
      <c r="E23" s="5" t="s">
        <v>40</v>
      </c>
      <c r="F23" s="10">
        <v>9000</v>
      </c>
      <c r="G23" s="10">
        <f>IF(OR(D23="",F23=""),"",ROUND(D23*F23,0))</f>
        <v>891000</v>
      </c>
      <c r="H23" s="5" t="s">
        <v>80</v>
      </c>
    </row>
    <row r="24" ht="20" customHeight="1" spans="1:8" x14ac:dyDescent="0.25">
      <c r="A24" s="8">
        <v>3</v>
      </c>
      <c r="B24" s="4" t="s">
        <v>41</v>
      </c>
      <c r="C24" s="4" t="s">
        <v>42</v>
      </c>
      <c r="D24" s="8">
        <v>12</v>
      </c>
      <c r="E24" s="5" t="s">
        <v>43</v>
      </c>
      <c r="F24" s="10">
        <v>6000</v>
      </c>
      <c r="G24" s="10">
        <f>IF(OR(D24="",F24=""),"",ROUND(D24*F24,0))</f>
        <v>72000</v>
      </c>
      <c r="H24" s="5"/>
    </row>
    <row r="25" ht="20" customHeight="1" spans="1:8" x14ac:dyDescent="0.25">
      <c r="A25" s="8">
        <v>4</v>
      </c>
      <c r="B25" s="4" t="s">
        <v>41</v>
      </c>
      <c r="C25" s="4" t="s">
        <v>44</v>
      </c>
      <c r="D25" s="8">
        <v>20</v>
      </c>
      <c r="E25" s="5" t="s">
        <v>40</v>
      </c>
      <c r="F25" s="10">
        <v>4000</v>
      </c>
      <c r="G25" s="10">
        <f>IF(OR(D25="",F25=""),"",ROUND(D25*F25,0))</f>
        <v>80000</v>
      </c>
      <c r="H25" s="5"/>
    </row>
    <row r="26" ht="20" customHeight="1" spans="1:8" x14ac:dyDescent="0.25">
      <c r="A26" s="8">
        <v>5</v>
      </c>
      <c r="B26" s="4" t="s">
        <v>41</v>
      </c>
      <c r="C26" s="4" t="s">
        <v>45</v>
      </c>
      <c r="D26" s="8">
        <v>3</v>
      </c>
      <c r="E26" s="5" t="s">
        <v>46</v>
      </c>
      <c r="F26" s="10">
        <v>15000</v>
      </c>
      <c r="G26" s="10">
        <f>IF(OR(D26="",F26=""),"",ROUND(D26*F26,0))</f>
        <v>45000</v>
      </c>
      <c r="H26" s="5"/>
    </row>
    <row r="27" ht="20" customHeight="1" spans="1:8" x14ac:dyDescent="0.25">
      <c r="A27" s="8">
        <v>6</v>
      </c>
      <c r="B27" s="4" t="s">
        <v>47</v>
      </c>
      <c r="C27" s="4" t="s">
        <v>48</v>
      </c>
      <c r="D27" s="8">
        <v>30</v>
      </c>
      <c r="E27" s="5" t="s">
        <v>49</v>
      </c>
      <c r="F27" s="10">
        <v>6000</v>
      </c>
      <c r="G27" s="10">
        <f>IF(OR(D27="",F27=""),"",ROUND(D27*F27,0))</f>
        <v>180000</v>
      </c>
      <c r="H27" s="5"/>
    </row>
    <row r="28" ht="20" customHeight="1" spans="1:8" x14ac:dyDescent="0.25">
      <c r="A28" s="8">
        <v>7</v>
      </c>
      <c r="B28" s="4" t="s">
        <v>47</v>
      </c>
      <c r="C28" s="4" t="s">
        <v>50</v>
      </c>
      <c r="D28" s="8">
        <v>18</v>
      </c>
      <c r="E28" s="5" t="s">
        <v>49</v>
      </c>
      <c r="F28" s="10">
        <v>7000</v>
      </c>
      <c r="G28" s="10">
        <f>IF(OR(D28="",F28=""),"",ROUND(D28*F28,0))</f>
        <v>126000</v>
      </c>
      <c r="H28" s="5"/>
    </row>
    <row r="29" ht="20" customHeight="1" spans="1:8" x14ac:dyDescent="0.25">
      <c r="A29" s="8">
        <v>8</v>
      </c>
      <c r="B29" s="4" t="s">
        <v>47</v>
      </c>
      <c r="C29" s="4" t="s">
        <v>51</v>
      </c>
      <c r="D29" s="8">
        <v>4</v>
      </c>
      <c r="E29" s="5" t="s">
        <v>49</v>
      </c>
      <c r="F29" s="10">
        <v>10000</v>
      </c>
      <c r="G29" s="10">
        <f>IF(OR(D29="",F29=""),"",ROUND(D29*F29,0))</f>
        <v>40000</v>
      </c>
      <c r="H29" s="5"/>
    </row>
    <row r="30" ht="20" customHeight="1" spans="1:8" x14ac:dyDescent="0.25">
      <c r="A30" s="8">
        <v>9</v>
      </c>
      <c r="B30" s="4" t="s">
        <v>47</v>
      </c>
      <c r="C30" s="4" t="s">
        <v>52</v>
      </c>
      <c r="D30" s="8">
        <v>6</v>
      </c>
      <c r="E30" s="5" t="s">
        <v>49</v>
      </c>
      <c r="F30" s="10">
        <v>15000</v>
      </c>
      <c r="G30" s="10">
        <f>IF(OR(D30="",F30=""),"",ROUND(D30*F30,0))</f>
        <v>90000</v>
      </c>
      <c r="H30" s="5" t="s">
        <v>81</v>
      </c>
    </row>
    <row r="31" ht="20" customHeight="1" spans="1:8" x14ac:dyDescent="0.25">
      <c r="A31" s="8">
        <v>10</v>
      </c>
      <c r="B31" s="4" t="s">
        <v>53</v>
      </c>
      <c r="C31" s="4" t="s">
        <v>24</v>
      </c>
      <c r="D31" s="8">
        <v>1</v>
      </c>
      <c r="E31" s="5" t="s">
        <v>37</v>
      </c>
      <c r="F31" s="10">
        <v>50000</v>
      </c>
      <c r="G31" s="10">
        <f>IF(OR(D31="",F31=""),"",ROUND(D31*F31,0))</f>
        <v>50000</v>
      </c>
      <c r="H31" s="5"/>
    </row>
    <row r="32" ht="20" customHeight="1" spans="1:8" x14ac:dyDescent="0.25">
      <c r="A32" s="8">
        <v>11</v>
      </c>
      <c r="B32" s="4" t="s">
        <v>54</v>
      </c>
      <c r="C32" s="4" t="s">
        <v>55</v>
      </c>
      <c r="D32" s="8">
        <v>2</v>
      </c>
      <c r="E32" s="5" t="s">
        <v>56</v>
      </c>
      <c r="F32" s="10">
        <v>30000</v>
      </c>
      <c r="G32" s="10">
        <f>IF(OR(D32="",F32=""),"",ROUND(D32*F32,0))</f>
        <v>60000</v>
      </c>
      <c r="H32" s="5"/>
    </row>
    <row r="33" ht="20" customHeight="1" spans="1:8" x14ac:dyDescent="0.25">
      <c r="A33" s="8">
        <v>12</v>
      </c>
      <c r="B33" s="4" t="s">
        <v>57</v>
      </c>
      <c r="C33" s="4" t="s">
        <v>58</v>
      </c>
      <c r="D33" s="8">
        <v>1</v>
      </c>
      <c r="E33" s="5" t="s">
        <v>37</v>
      </c>
      <c r="F33" s="10">
        <v>20000</v>
      </c>
      <c r="G33" s="10">
        <f>IF(OR(D33="",F33=""),"",ROUND(D33*F33,0))</f>
        <v>20000</v>
      </c>
      <c r="H33" s="5" t="s">
        <v>82</v>
      </c>
    </row>
    <row r="34" ht="20" customHeight="1" spans="1:8" x14ac:dyDescent="0.25">
      <c r="A34" s="8">
        <v>13</v>
      </c>
      <c r="B34" s="4"/>
      <c r="C34" s="4"/>
      <c r="D34" s="8"/>
      <c r="E34" s="5"/>
      <c r="F34" s="10"/>
      <c r="G34" s="10">
        <f>IF(OR(D34="",F34=""),"",ROUND(D34*F34,0))</f>
      </c>
      <c r="H34" s="5"/>
    </row>
    <row r="35" ht="20" customHeight="1" spans="1:8" x14ac:dyDescent="0.25">
      <c r="A35" s="8">
        <v>14</v>
      </c>
      <c r="B35" s="4"/>
      <c r="C35" s="4"/>
      <c r="D35" s="8"/>
      <c r="E35" s="5"/>
      <c r="F35" s="10"/>
      <c r="G35" s="10">
        <f>IF(OR(D35="",F35=""),"",ROUND(D35*F35,0))</f>
      </c>
      <c r="H35" s="5"/>
    </row>
    <row r="36" ht="20" customHeight="1" spans="1:8" x14ac:dyDescent="0.25">
      <c r="A36" s="8">
        <v>15</v>
      </c>
      <c r="B36" s="4"/>
      <c r="C36" s="4"/>
      <c r="D36" s="8"/>
      <c r="E36" s="5"/>
      <c r="F36" s="10"/>
      <c r="G36" s="10">
        <f>IF(OR(D36="",F36=""),"",ROUND(D36*F36,0))</f>
      </c>
      <c r="H36" s="5"/>
    </row>
    <row r="37" ht="20" customHeight="1" spans="4:8" x14ac:dyDescent="0.25">
      <c r="D37" s="3" t="s">
        <v>59</v>
      </c>
      <c r="E37" s="3"/>
      <c r="F37" s="5"/>
      <c r="G37" s="10">
        <f>SUM(G22:G36)</f>
        <v>1834000</v>
      </c>
      <c r="H37" s="5"/>
    </row>
    <row r="38" ht="20" customHeight="1" spans="4:8" x14ac:dyDescent="0.25">
      <c r="D38" s="3" t="s">
        <v>60</v>
      </c>
      <c r="E38" s="3"/>
      <c r="F38" s="8">
        <v>5</v>
      </c>
      <c r="G38" s="10">
        <f>ROUNDDOWN(G37*F38/100,0)</f>
        <v>91700</v>
      </c>
      <c r="H38" s="5" t="s">
        <v>83</v>
      </c>
    </row>
    <row r="39" ht="20" customHeight="1" spans="4:8" x14ac:dyDescent="0.25">
      <c r="D39" s="3" t="s">
        <v>61</v>
      </c>
      <c r="E39" s="3"/>
      <c r="F39" s="5"/>
      <c r="G39" s="10"/>
      <c r="H39" s="5" t="s">
        <v>62</v>
      </c>
    </row>
    <row r="40" ht="20" customHeight="1" spans="4:8" x14ac:dyDescent="0.25">
      <c r="D40" s="3" t="s">
        <v>63</v>
      </c>
      <c r="E40" s="3"/>
      <c r="F40" s="5"/>
      <c r="G40" s="10">
        <f>SUM(G37:G39)</f>
        <v>1925700</v>
      </c>
      <c r="H40" s="5"/>
    </row>
    <row r="41" ht="20" customHeight="1" spans="4:8" x14ac:dyDescent="0.25">
      <c r="D41" s="3" t="s">
        <v>64</v>
      </c>
      <c r="E41" s="3"/>
      <c r="F41" s="5"/>
      <c r="G41" s="10">
        <f>ROUNDDOWN(G40*0.1,0)</f>
        <v>192570</v>
      </c>
      <c r="H41" s="5"/>
    </row>
    <row r="42" ht="20" customHeight="1" spans="4:8" x14ac:dyDescent="0.25">
      <c r="D42" s="3" t="s">
        <v>65</v>
      </c>
      <c r="E42" s="3"/>
      <c r="F42" s="5"/>
      <c r="G42" s="7">
        <f>G40+G41</f>
        <v>2118270</v>
      </c>
      <c r="H42" s="5"/>
    </row>
    <row r="43" ht="20" customHeight="1" x14ac:dyDescent="0.25"/>
    <row r="44" ht="20" customHeight="1" spans="1:8" x14ac:dyDescent="0.25">
      <c r="A44" s="2" t="s">
        <v>66</v>
      </c>
      <c r="B44" s="2"/>
      <c r="C44" s="2"/>
      <c r="D44" s="2"/>
      <c r="E44" s="2"/>
      <c r="F44" s="2"/>
      <c r="G44" s="2"/>
      <c r="H44" s="2"/>
    </row>
    <row r="45" ht="20" customHeight="1" spans="2:3" x14ac:dyDescent="0.25">
      <c r="B45" s="9" t="s">
        <v>28</v>
      </c>
      <c r="C45" s="9" t="s">
        <v>33</v>
      </c>
    </row>
    <row r="46" ht="20" customHeight="1" spans="2:3" x14ac:dyDescent="0.25">
      <c r="B46" s="4" t="s">
        <v>35</v>
      </c>
      <c r="C46" s="10">
        <f>IF(B46="","",SUMIF($B$22:$B$36,B46,$G$22:$G$36))</f>
        <v>180000</v>
      </c>
    </row>
    <row r="47" ht="20" customHeight="1" spans="2:3" x14ac:dyDescent="0.25">
      <c r="B47" s="4" t="s">
        <v>38</v>
      </c>
      <c r="C47" s="10">
        <f>IF(B47="","",SUMIF($B$22:$B$36,B47,$G$22:$G$36))</f>
        <v>891000</v>
      </c>
    </row>
    <row r="48" ht="20" customHeight="1" spans="2:3" x14ac:dyDescent="0.25">
      <c r="B48" s="4" t="s">
        <v>41</v>
      </c>
      <c r="C48" s="10">
        <f>IF(B48="","",SUMIF($B$22:$B$36,B48,$G$22:$G$36))</f>
        <v>197000</v>
      </c>
    </row>
    <row r="49" ht="20" customHeight="1" spans="2:3" x14ac:dyDescent="0.25">
      <c r="B49" s="4" t="s">
        <v>47</v>
      </c>
      <c r="C49" s="10">
        <f>IF(B49="","",SUMIF($B$22:$B$36,B49,$G$22:$G$36))</f>
        <v>436000</v>
      </c>
    </row>
    <row r="50" ht="20" customHeight="1" spans="2:3" x14ac:dyDescent="0.25">
      <c r="B50" s="4" t="s">
        <v>53</v>
      </c>
      <c r="C50" s="10">
        <f>IF(B50="","",SUMIF($B$22:$B$36,B50,$G$22:$G$36))</f>
        <v>50000</v>
      </c>
    </row>
    <row r="51" ht="20" customHeight="1" spans="2:3" x14ac:dyDescent="0.25">
      <c r="B51" s="4" t="s">
        <v>54</v>
      </c>
      <c r="C51" s="10">
        <f>IF(B51="","",SUMIF($B$22:$B$36,B51,$G$22:$G$36))</f>
        <v>60000</v>
      </c>
    </row>
    <row r="52" ht="20" customHeight="1" spans="2:3" x14ac:dyDescent="0.25">
      <c r="B52" s="4" t="s">
        <v>57</v>
      </c>
      <c r="C52" s="10">
        <f>IF(B52="","",SUMIF($B$22:$B$36,B52,$G$22:$G$36))</f>
        <v>20000</v>
      </c>
    </row>
    <row r="53" ht="20" customHeight="1" x14ac:dyDescent="0.25"/>
    <row r="54" ht="48" customHeight="1" spans="1:8" x14ac:dyDescent="0.25">
      <c r="A54" s="3" t="s">
        <v>34</v>
      </c>
      <c r="B54" s="4" t="s">
        <v>84</v>
      </c>
      <c r="C54" s="4"/>
      <c r="D54" s="4"/>
      <c r="E54" s="4"/>
      <c r="F54" s="4"/>
      <c r="G54" s="4"/>
      <c r="H54" s="4"/>
    </row>
  </sheetData>
  <mergeCells count="35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B15:D15"/>
    <mergeCell ref="F15:H15"/>
    <mergeCell ref="B16:D16"/>
    <mergeCell ref="F16:H16"/>
    <mergeCell ref="B17:D17"/>
    <mergeCell ref="F17:H17"/>
    <mergeCell ref="A18:H18"/>
    <mergeCell ref="A20:H20"/>
    <mergeCell ref="D37:E37"/>
    <mergeCell ref="D38:E38"/>
    <mergeCell ref="D39:E39"/>
    <mergeCell ref="D40:E40"/>
    <mergeCell ref="D41:E41"/>
    <mergeCell ref="D42:E42"/>
    <mergeCell ref="A44:H44"/>
    <mergeCell ref="B54:H5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85</v>
      </c>
      <c r="B1" s="1"/>
    </row>
    <row r="2" ht="20" customHeight="1" spans="1:2" x14ac:dyDescent="0.25">
      <c r="A2" s="3" t="s">
        <v>86</v>
      </c>
      <c r="B2" s="5" t="s">
        <v>87</v>
      </c>
    </row>
    <row r="3" ht="20" customHeight="1" spans="1:2" x14ac:dyDescent="0.25">
      <c r="A3" s="3" t="s">
        <v>88</v>
      </c>
      <c r="B3" s="5" t="s">
        <v>89</v>
      </c>
    </row>
    <row r="4" ht="20" customHeight="1" spans="1:2" x14ac:dyDescent="0.25">
      <c r="A4" s="3" t="s">
        <v>90</v>
      </c>
      <c r="B4" s="5" t="s">
        <v>91</v>
      </c>
    </row>
    <row r="5" ht="20" customHeight="1" spans="1:2" x14ac:dyDescent="0.25">
      <c r="A5" s="3" t="s">
        <v>92</v>
      </c>
      <c r="B5" s="5" t="s">
        <v>93</v>
      </c>
    </row>
    <row r="6" ht="20" customHeight="1" spans="1:2" x14ac:dyDescent="0.25">
      <c r="A6" s="3" t="s">
        <v>94</v>
      </c>
      <c r="B6" s="5" t="s">
        <v>95</v>
      </c>
    </row>
    <row r="7" ht="20" customHeight="1" spans="1:2" x14ac:dyDescent="0.25">
      <c r="A7" s="3" t="s">
        <v>96</v>
      </c>
      <c r="B7" s="5" t="s">
        <v>97</v>
      </c>
    </row>
    <row r="8" ht="20" customHeight="1" spans="1:2" x14ac:dyDescent="0.25">
      <c r="A8" s="3" t="s">
        <v>98</v>
      </c>
      <c r="B8" s="5" t="s">
        <v>99</v>
      </c>
    </row>
    <row r="9" ht="20" customHeight="1" spans="1:2" x14ac:dyDescent="0.25">
      <c r="A9" s="3" t="s">
        <v>100</v>
      </c>
      <c r="B9" s="5" t="s">
        <v>70</v>
      </c>
    </row>
    <row r="10" ht="20" customHeight="1" spans="1:2" x14ac:dyDescent="0.25">
      <c r="A10" s="3" t="s">
        <v>101</v>
      </c>
      <c r="B10" s="5" t="s">
        <v>102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