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<sst xmlns="http://schemas.openxmlformats.org/spreadsheetml/2006/main" count="267" uniqueCount="110">
  <si>
    <t>御見積書（内装工事）</t>
  </si>
  <si>
    <t xml:space="preserve">　　　　　　　　　　御中</t>
  </si>
  <si>
    <t>見積番号</t>
  </si>
  <si>
    <t xml:space="preserve">　　　　　　　　　　様</t>
  </si>
  <si>
    <t>見積日</t>
  </si>
  <si>
    <t>下記のとおり御見積申し上げます。</t>
  </si>
  <si>
    <t>有効期限</t>
  </si>
  <si>
    <t>工事名</t>
  </si>
  <si>
    <t>株式会社サンプル内装</t>
  </si>
  <si>
    <t>工事場所</t>
  </si>
  <si>
    <t>〒000-0000 東京都千代田区サンプル町1-2-3</t>
  </si>
  <si>
    <t>工期</t>
  </si>
  <si>
    <t>TEL 03-0000-0000</t>
  </si>
  <si>
    <t>支払条件</t>
  </si>
  <si>
    <t>積算担当：山田 太郎</t>
  </si>
  <si>
    <t>登録番号</t>
  </si>
  <si>
    <t>T0000000000000（自社の登録番号に直す）</t>
  </si>
  <si>
    <t>御見積金額（税込）</t>
  </si>
  <si>
    <t>1. 数量の計算（図面の寸法から）</t>
  </si>
  <si>
    <t>No.</t>
  </si>
  <si>
    <t>部位</t>
  </si>
  <si>
    <t>計算の内訳</t>
  </si>
  <si>
    <t>長さ（m）</t>
  </si>
  <si>
    <t>高さ・幅（m）</t>
  </si>
  <si>
    <t>箇所数</t>
  </si>
  <si>
    <t>数量</t>
  </si>
  <si>
    <t>単位</t>
  </si>
  <si>
    <t>控除（窓・開口など塗らない・貼らない部分）は、箇所数をマイナスで入れると合計から引かれます。</t>
  </si>
  <si>
    <t>部位ごとの合計（部位の名前が同じ行を合計します）</t>
  </si>
  <si>
    <t>数量の合計</t>
  </si>
  <si>
    <t>間仕切壁</t>
  </si>
  <si>
    <t>m²</t>
  </si>
  <si>
    <t>壁仕上</t>
  </si>
  <si>
    <t>天井</t>
  </si>
  <si>
    <t>床</t>
  </si>
  <si>
    <t>巾木</t>
  </si>
  <si>
    <t>m</t>
  </si>
  <si>
    <t>2. 明細</t>
  </si>
  <si>
    <t>区分</t>
  </si>
  <si>
    <t>名称・仕様</t>
  </si>
  <si>
    <t>単価</t>
  </si>
  <si>
    <t>金額</t>
  </si>
  <si>
    <t>備考</t>
  </si>
  <si>
    <t>仮設</t>
  </si>
  <si>
    <t>墨出し・養生</t>
  </si>
  <si>
    <t>式</t>
  </si>
  <si>
    <t>解体撤去</t>
  </si>
  <si>
    <t>既存床材（タイルカーペット）撤去</t>
  </si>
  <si>
    <t>下地</t>
  </si>
  <si>
    <t>軽量鉄骨壁下地 LGS 65型 @455</t>
  </si>
  <si>
    <t>石膏ボード張り 12.5mm 両面</t>
  </si>
  <si>
    <t>仕上</t>
  </si>
  <si>
    <t>ビニルクロス貼り 量産品</t>
  </si>
  <si>
    <t>岩綿吸音板張り 天井 12mm</t>
  </si>
  <si>
    <t>タイルカーペット 500角</t>
  </si>
  <si>
    <t>ソフト巾木 H60</t>
  </si>
  <si>
    <t>建具</t>
  </si>
  <si>
    <t>片開き戸（枠共）取付</t>
  </si>
  <si>
    <t>箇所</t>
  </si>
  <si>
    <t>雑</t>
  </si>
  <si>
    <t>美装（清掃）</t>
  </si>
  <si>
    <t>処分</t>
  </si>
  <si>
    <t>産業廃棄物処分 混合廃棄物</t>
  </si>
  <si>
    <t>小計（直接工事費）</t>
  </si>
  <si>
    <t>諸経費（小計×率%）</t>
  </si>
  <si>
    <t>出精値引き</t>
  </si>
  <si>
    <t>値引きはマイナスで入れる</t>
  </si>
  <si>
    <t>税抜合計</t>
  </si>
  <si>
    <t>消費税（10%）</t>
  </si>
  <si>
    <t>合計（税込）</t>
  </si>
  <si>
    <t>区分ごとの金額（区分の名前が同じ行を合計します）</t>
  </si>
  <si>
    <t>株式会社サンプル建設 御中</t>
  </si>
  <si>
    <t>E-2026-0331</t>
  </si>
  <si>
    <t>工事部 佐藤 一郎 様</t>
  </si>
  <si>
    <t>2026年10月17日</t>
  </si>
  <si>
    <t>見積日から30日間</t>
  </si>
  <si>
    <t>〇〇ビル3階 事務所内装改修工事</t>
  </si>
  <si>
    <t>東京都サンプル区〇〇1-2-3 〇〇ビル3階</t>
  </si>
  <si>
    <t>2026年11月9日〜11月27日</t>
  </si>
  <si>
    <t>工事完了後 月末締め翌月末払い</t>
  </si>
  <si>
    <t>会議室の間仕切 4.50×2.60</t>
  </si>
  <si>
    <t>控除 ドア 0.90×2.00</t>
  </si>
  <si>
    <t>事務室A 周長28.80×天井高2.60</t>
  </si>
  <si>
    <t>会議室 周長16.20×天井高2.60</t>
  </si>
  <si>
    <t>控除 窓 1.80×1.20</t>
  </si>
  <si>
    <t>事務室A 8.40×6.00</t>
  </si>
  <si>
    <t>会議室 4.50×3.60</t>
  </si>
  <si>
    <t>周長の合計45.00−ドア0.90×3</t>
  </si>
  <si>
    <t>開口補強を含む</t>
  </si>
  <si>
    <t>両面分の単価</t>
  </si>
  <si>
    <t>会議室の出入口</t>
  </si>
  <si>
    <t>マニフェスト発行</t>
  </si>
  <si>
    <t>例の率</t>
  </si>
  <si>
    <t>内装改修図 A-01〜A-08（第2版）に基づく御見積です。数量は図面の寸法から計算しています（ドア・窓は控除）。電気設備・空調設備工事は別途です。単価・率は記入例のための架空の値です。</t>
  </si>
  <si>
    <t>内装工事の見積書（内訳つき）</t>
  </si>
  <si>
    <t>配布元</t>
  </si>
  <si>
    <t>積算フクロウ（FUKULO／合同会社商陣） https://sekisan.fukulo.com/templates/</t>
  </si>
  <si>
    <t>シート構成</t>
  </si>
  <si>
    <t>「記入用」（空欄）・「記入例」（書き方の見本）・「説明」の3枚です。</t>
  </si>
  <si>
    <t>使い方</t>
  </si>
  <si>
    <t>「数量の計算」に、部屋ごとの寸法を1行ずつ入れます（ドア・窓の控除は箇所数をマイナス）。部位ごとの合計が明細の数量に入るので、明細の単価を入れると金額・小計・諸経費・合計と、区分ごとの金額、上の御見積金額が出ます。</t>
  </si>
  <si>
    <t>自社に合わせて直すなら</t>
  </si>
  <si>
    <t>仕上材が違うときは、明細の名称を直します（例：長尺シート、塗装）。部位の名前を変えるときは、「部位ごとの合計」の名前も同じに直してください。</t>
  </si>
  <si>
    <t>気をつけること</t>
  </si>
  <si>
    <t>記入例の寸法・単価・率はすべて架空の値です。数式のセル（数量・金額・合計）は上書きしないでください。</t>
  </si>
  <si>
    <t>ご利用にあたっての注意</t>
  </si>
  <si>
    <t>無料でお使いいただけます。社内での利用・改変・印刷は自由です。この様式そのものの再配布・販売はご遠慮ください。記入例の会社名・物件名・金額・率はすべて架空です。記載内容の正確さは利用者の責任でお確かめください。</t>
  </si>
  <si>
    <t>更新日</t>
  </si>
  <si>
    <t>積算フクロウについて</t>
  </si>
  <si>
    <t>図面のPDFから拾った数量を、そのまま見積書にできる積算・見積のクラウドです。見積の承認印も見積書の画面で押せます（承認とハンコはスタンダード以上のプランで、購入の受付は準備中です）。期間制限なしの永久無料プランがあります。https://sekisan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</si>
</sst>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¥&quot;#,##0"/>
    <numFmt numFmtId="165" formatCode="#,##0;-#,##0;&quot;&quot;"/>
  </numFmts>
  <fonts count="8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b/>
      <sz val="10"/>
    </font>
    <font>
      <sz val="10"/>
    </font>
    <font>
      <color rgb="FF4B5563"/>
      <sz val="9"/>
    </font>
    <font>
      <b/>
      <sz val="14"/>
    </font>
    <font>
      <b/>
      <color rgb="FFFFFFFF"/>
      <sz val="10"/>
    </font>
  </fonts>
  <fills count="6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FFF4C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164" fontId="6" fillId="4" borderId="1" xfId="0" applyNumberFormat="1" applyFont="1" applyFill="1" applyBorder="1" applyAlignment="1">
      <alignment horizontal="right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2" customWidth="1"/>
    <col min="3" max="3" width="30" customWidth="1"/>
    <col min="5" max="5" width="6" customWidth="1"/>
    <col min="6" max="6" width="10" customWidth="1"/>
    <col min="7" max="7" width="12" customWidth="1"/>
    <col min="8" max="8" width="18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x14ac:dyDescent="0.25"/>
    <row r="3" ht="20" customHeight="1" spans="1:8" x14ac:dyDescent="0.25">
      <c r="A3" s="2" t="s">
        <v>1</v>
      </c>
      <c r="B3" s="2"/>
      <c r="C3" s="2"/>
      <c r="D3" s="2"/>
      <c r="E3" s="3" t="s">
        <v>2</v>
      </c>
      <c r="F3" s="4"/>
      <c r="G3" s="4"/>
      <c r="H3" s="4"/>
    </row>
    <row r="4" ht="20" customHeight="1" spans="1:8" x14ac:dyDescent="0.25">
      <c r="A4" s="5" t="s">
        <v>3</v>
      </c>
      <c r="B4" s="5"/>
      <c r="C4" s="5"/>
      <c r="D4" s="5"/>
      <c r="E4" s="3" t="s">
        <v>4</v>
      </c>
      <c r="F4" s="4"/>
      <c r="G4" s="4"/>
      <c r="H4" s="4"/>
    </row>
    <row r="5" ht="20" customHeight="1" spans="1:8" x14ac:dyDescent="0.25">
      <c r="A5" s="6" t="s">
        <v>5</v>
      </c>
      <c r="B5" s="6"/>
      <c r="C5" s="6"/>
      <c r="D5" s="6"/>
      <c r="E5" s="3" t="s">
        <v>6</v>
      </c>
      <c r="F5" s="4"/>
      <c r="G5" s="4"/>
      <c r="H5" s="4"/>
    </row>
    <row r="6" ht="20" customHeight="1" spans="1:8" x14ac:dyDescent="0.25">
      <c r="A6" s="3" t="s">
        <v>7</v>
      </c>
      <c r="B6" s="4"/>
      <c r="C6" s="4"/>
      <c r="D6" s="4"/>
      <c r="E6" s="5" t="s">
        <v>8</v>
      </c>
      <c r="F6" s="5"/>
      <c r="G6" s="5"/>
      <c r="H6" s="5"/>
    </row>
    <row r="7" ht="20" customHeight="1" spans="1:8" x14ac:dyDescent="0.25">
      <c r="A7" s="3" t="s">
        <v>9</v>
      </c>
      <c r="B7" s="4"/>
      <c r="C7" s="4"/>
      <c r="D7" s="4"/>
      <c r="E7" s="6" t="s">
        <v>10</v>
      </c>
      <c r="F7" s="6"/>
      <c r="G7" s="6"/>
      <c r="H7" s="6"/>
    </row>
    <row r="8" ht="20" customHeight="1" spans="1:8" x14ac:dyDescent="0.25">
      <c r="A8" s="3" t="s">
        <v>11</v>
      </c>
      <c r="B8" s="4"/>
      <c r="C8" s="4"/>
      <c r="D8" s="4"/>
      <c r="E8" s="6" t="s">
        <v>12</v>
      </c>
      <c r="F8" s="6"/>
      <c r="G8" s="6"/>
      <c r="H8" s="6"/>
    </row>
    <row r="9" ht="20" customHeight="1" spans="1:8" x14ac:dyDescent="0.25">
      <c r="A9" s="3" t="s">
        <v>13</v>
      </c>
      <c r="B9" s="4"/>
      <c r="C9" s="4"/>
      <c r="D9" s="4"/>
      <c r="E9" s="6" t="s">
        <v>14</v>
      </c>
      <c r="F9" s="6"/>
      <c r="G9" s="6"/>
      <c r="H9" s="6"/>
    </row>
    <row r="10" ht="20" customHeight="1" spans="1:4" x14ac:dyDescent="0.25">
      <c r="A10" s="3" t="s">
        <v>15</v>
      </c>
      <c r="B10" s="6" t="s">
        <v>16</v>
      </c>
      <c r="C10" s="6"/>
      <c r="D10" s="6"/>
    </row>
    <row r="11" ht="20" customHeight="1" x14ac:dyDescent="0.25"/>
    <row r="12" ht="20" customHeight="1" spans="1:5" x14ac:dyDescent="0.25">
      <c r="A12" s="2" t="s">
        <v>17</v>
      </c>
      <c r="B12" s="2"/>
      <c r="C12" s="7">
        <f>G59</f>
        <v>0</v>
      </c>
      <c r="D12" s="7"/>
      <c r="E12" s="7"/>
    </row>
    <row r="13" ht="20" customHeight="1" x14ac:dyDescent="0.25"/>
    <row r="14" ht="20" customHeight="1" spans="1:8" x14ac:dyDescent="0.25">
      <c r="A14" s="2" t="s">
        <v>18</v>
      </c>
      <c r="B14" s="2"/>
      <c r="C14" s="2"/>
      <c r="D14" s="2"/>
      <c r="E14" s="2"/>
      <c r="F14" s="2"/>
      <c r="G14" s="2"/>
      <c r="H14" s="2"/>
    </row>
    <row r="15" ht="20" customHeight="1" spans="1:8" x14ac:dyDescent="0.25">
      <c r="A15" s="8" t="s">
        <v>19</v>
      </c>
      <c r="B15" s="8" t="s">
        <v>20</v>
      </c>
      <c r="C15" s="8" t="s">
        <v>21</v>
      </c>
      <c r="D15" s="8" t="s">
        <v>22</v>
      </c>
      <c r="E15" s="8" t="s">
        <v>23</v>
      </c>
      <c r="F15" s="8" t="s">
        <v>24</v>
      </c>
      <c r="G15" s="8" t="s">
        <v>25</v>
      </c>
      <c r="H15" s="8" t="s">
        <v>26</v>
      </c>
    </row>
    <row r="16" ht="20" customHeight="1" spans="1:8" x14ac:dyDescent="0.25">
      <c r="A16" s="9">
        <v>1</v>
      </c>
      <c r="B16" s="4"/>
      <c r="C16" s="4"/>
      <c r="D16" s="9"/>
      <c r="E16" s="9"/>
      <c r="F16" s="9"/>
      <c r="G16" s="9">
        <f>IF(D16="","",ROUND(IF(E16="",D16*F16,D16*E16*F16),2))</f>
      </c>
      <c r="H16" s="5"/>
    </row>
    <row r="17" ht="20" customHeight="1" spans="1:8" x14ac:dyDescent="0.25">
      <c r="A17" s="9">
        <v>2</v>
      </c>
      <c r="B17" s="4"/>
      <c r="C17" s="4"/>
      <c r="D17" s="9"/>
      <c r="E17" s="9"/>
      <c r="F17" s="9"/>
      <c r="G17" s="9">
        <f>IF(D17="","",ROUND(IF(E17="",D17*F17,D17*E17*F17),2))</f>
      </c>
      <c r="H17" s="5"/>
    </row>
    <row r="18" ht="20" customHeight="1" spans="1:8" x14ac:dyDescent="0.25">
      <c r="A18" s="9">
        <v>3</v>
      </c>
      <c r="B18" s="4"/>
      <c r="C18" s="4"/>
      <c r="D18" s="9"/>
      <c r="E18" s="9"/>
      <c r="F18" s="9"/>
      <c r="G18" s="9">
        <f>IF(D18="","",ROUND(IF(E18="",D18*F18,D18*E18*F18),2))</f>
      </c>
      <c r="H18" s="5"/>
    </row>
    <row r="19" ht="20" customHeight="1" spans="1:8" x14ac:dyDescent="0.25">
      <c r="A19" s="9">
        <v>4</v>
      </c>
      <c r="B19" s="4"/>
      <c r="C19" s="4"/>
      <c r="D19" s="9"/>
      <c r="E19" s="9"/>
      <c r="F19" s="9"/>
      <c r="G19" s="9">
        <f>IF(D19="","",ROUND(IF(E19="",D19*F19,D19*E19*F19),2))</f>
      </c>
      <c r="H19" s="5"/>
    </row>
    <row r="20" ht="20" customHeight="1" spans="1:8" x14ac:dyDescent="0.25">
      <c r="A20" s="9">
        <v>5</v>
      </c>
      <c r="B20" s="4"/>
      <c r="C20" s="4"/>
      <c r="D20" s="9"/>
      <c r="E20" s="9"/>
      <c r="F20" s="9"/>
      <c r="G20" s="9">
        <f>IF(D20="","",ROUND(IF(E20="",D20*F20,D20*E20*F20),2))</f>
      </c>
      <c r="H20" s="5"/>
    </row>
    <row r="21" ht="20" customHeight="1" spans="1:8" x14ac:dyDescent="0.25">
      <c r="A21" s="9">
        <v>6</v>
      </c>
      <c r="B21" s="4"/>
      <c r="C21" s="4"/>
      <c r="D21" s="9"/>
      <c r="E21" s="9"/>
      <c r="F21" s="9"/>
      <c r="G21" s="9">
        <f>IF(D21="","",ROUND(IF(E21="",D21*F21,D21*E21*F21),2))</f>
      </c>
      <c r="H21" s="5"/>
    </row>
    <row r="22" ht="20" customHeight="1" spans="1:8" x14ac:dyDescent="0.25">
      <c r="A22" s="9">
        <v>7</v>
      </c>
      <c r="B22" s="4"/>
      <c r="C22" s="4"/>
      <c r="D22" s="9"/>
      <c r="E22" s="9"/>
      <c r="F22" s="9"/>
      <c r="G22" s="9">
        <f>IF(D22="","",ROUND(IF(E22="",D22*F22,D22*E22*F22),2))</f>
      </c>
      <c r="H22" s="5"/>
    </row>
    <row r="23" ht="20" customHeight="1" spans="1:8" x14ac:dyDescent="0.25">
      <c r="A23" s="9">
        <v>8</v>
      </c>
      <c r="B23" s="4"/>
      <c r="C23" s="4"/>
      <c r="D23" s="9"/>
      <c r="E23" s="9"/>
      <c r="F23" s="9"/>
      <c r="G23" s="9">
        <f>IF(D23="","",ROUND(IF(E23="",D23*F23,D23*E23*F23),2))</f>
      </c>
      <c r="H23" s="5"/>
    </row>
    <row r="24" ht="20" customHeight="1" spans="1:8" x14ac:dyDescent="0.25">
      <c r="A24" s="9">
        <v>9</v>
      </c>
      <c r="B24" s="4"/>
      <c r="C24" s="4"/>
      <c r="D24" s="9"/>
      <c r="E24" s="9"/>
      <c r="F24" s="9"/>
      <c r="G24" s="9">
        <f>IF(D24="","",ROUND(IF(E24="",D24*F24,D24*E24*F24),2))</f>
      </c>
      <c r="H24" s="5"/>
    </row>
    <row r="25" ht="20" customHeight="1" spans="1:8" x14ac:dyDescent="0.25">
      <c r="A25" s="9">
        <v>10</v>
      </c>
      <c r="B25" s="4"/>
      <c r="C25" s="4"/>
      <c r="D25" s="9"/>
      <c r="E25" s="9"/>
      <c r="F25" s="9"/>
      <c r="G25" s="9">
        <f>IF(D25="","",ROUND(IF(E25="",D25*F25,D25*E25*F25),2))</f>
      </c>
      <c r="H25" s="5"/>
    </row>
    <row r="26" ht="20" customHeight="1" spans="1:8" x14ac:dyDescent="0.25">
      <c r="A26" s="9">
        <v>11</v>
      </c>
      <c r="B26" s="4"/>
      <c r="C26" s="4"/>
      <c r="D26" s="9"/>
      <c r="E26" s="9"/>
      <c r="F26" s="9"/>
      <c r="G26" s="9">
        <f>IF(D26="","",ROUND(IF(E26="",D26*F26,D26*E26*F26),2))</f>
      </c>
      <c r="H26" s="5"/>
    </row>
    <row r="27" ht="20" customHeight="1" spans="1:8" x14ac:dyDescent="0.25">
      <c r="A27" s="9">
        <v>12</v>
      </c>
      <c r="B27" s="4"/>
      <c r="C27" s="4"/>
      <c r="D27" s="9"/>
      <c r="E27" s="9"/>
      <c r="F27" s="9"/>
      <c r="G27" s="9">
        <f>IF(D27="","",ROUND(IF(E27="",D27*F27,D27*E27*F27),2))</f>
      </c>
      <c r="H27" s="5"/>
    </row>
    <row r="28" ht="20" customHeight="1" spans="1:8" x14ac:dyDescent="0.25">
      <c r="A28" s="9">
        <v>13</v>
      </c>
      <c r="B28" s="4"/>
      <c r="C28" s="4"/>
      <c r="D28" s="9"/>
      <c r="E28" s="9"/>
      <c r="F28" s="9"/>
      <c r="G28" s="9">
        <f>IF(D28="","",ROUND(IF(E28="",D28*F28,D28*E28*F28),2))</f>
      </c>
      <c r="H28" s="5"/>
    </row>
    <row r="29" ht="20" customHeight="1" spans="1:8" x14ac:dyDescent="0.25">
      <c r="A29" s="6" t="s">
        <v>27</v>
      </c>
      <c r="B29" s="6"/>
      <c r="C29" s="6"/>
      <c r="D29" s="6"/>
      <c r="E29" s="6"/>
      <c r="F29" s="6"/>
      <c r="G29" s="6"/>
      <c r="H29" s="6"/>
    </row>
    <row r="30" ht="20" customHeight="1" spans="1:8" x14ac:dyDescent="0.25">
      <c r="A30" s="2" t="s">
        <v>28</v>
      </c>
      <c r="B30" s="2"/>
      <c r="C30" s="2"/>
      <c r="D30" s="2"/>
      <c r="E30" s="2"/>
      <c r="F30" s="2"/>
      <c r="G30" s="2"/>
      <c r="H30" s="2"/>
    </row>
    <row r="31" ht="20" customHeight="1" spans="2:4" x14ac:dyDescent="0.25">
      <c r="B31" s="8" t="s">
        <v>20</v>
      </c>
      <c r="C31" s="8" t="s">
        <v>29</v>
      </c>
      <c r="D31" s="8" t="s">
        <v>26</v>
      </c>
    </row>
    <row r="32" ht="20" customHeight="1" spans="2:4" x14ac:dyDescent="0.25">
      <c r="B32" s="4" t="s">
        <v>30</v>
      </c>
      <c r="C32" s="9">
        <f>IF(COUNTIF($B$16:$B$28,B32)=0,"",SUMIF($B$16:$B$28,B32,$G$16:$G$28))</f>
      </c>
      <c r="D32" s="5" t="s">
        <v>31</v>
      </c>
    </row>
    <row r="33" ht="20" customHeight="1" spans="2:4" x14ac:dyDescent="0.25">
      <c r="B33" s="4" t="s">
        <v>32</v>
      </c>
      <c r="C33" s="9">
        <f>IF(COUNTIF($B$16:$B$28,B33)=0,"",SUMIF($B$16:$B$28,B33,$G$16:$G$28))</f>
      </c>
      <c r="D33" s="5" t="s">
        <v>31</v>
      </c>
    </row>
    <row r="34" ht="20" customHeight="1" spans="2:4" x14ac:dyDescent="0.25">
      <c r="B34" s="4" t="s">
        <v>33</v>
      </c>
      <c r="C34" s="9">
        <f>IF(COUNTIF($B$16:$B$28,B34)=0,"",SUMIF($B$16:$B$28,B34,$G$16:$G$28))</f>
      </c>
      <c r="D34" s="5" t="s">
        <v>31</v>
      </c>
    </row>
    <row r="35" ht="20" customHeight="1" spans="2:4" x14ac:dyDescent="0.25">
      <c r="B35" s="4" t="s">
        <v>34</v>
      </c>
      <c r="C35" s="9">
        <f>IF(COUNTIF($B$16:$B$28,B35)=0,"",SUMIF($B$16:$B$28,B35,$G$16:$G$28))</f>
      </c>
      <c r="D35" s="5" t="s">
        <v>31</v>
      </c>
    </row>
    <row r="36" ht="20" customHeight="1" spans="2:4" x14ac:dyDescent="0.25">
      <c r="B36" s="4" t="s">
        <v>35</v>
      </c>
      <c r="C36" s="9">
        <f>IF(COUNTIF($B$16:$B$28,B36)=0,"",SUMIF($B$16:$B$28,B36,$G$16:$G$28))</f>
      </c>
      <c r="D36" s="5" t="s">
        <v>36</v>
      </c>
    </row>
    <row r="37" ht="20" customHeight="1" x14ac:dyDescent="0.25"/>
    <row r="38" ht="20" customHeight="1" spans="1:8" x14ac:dyDescent="0.25">
      <c r="A38" s="2" t="s">
        <v>37</v>
      </c>
      <c r="B38" s="2"/>
      <c r="C38" s="2"/>
      <c r="D38" s="2"/>
      <c r="E38" s="2"/>
      <c r="F38" s="2"/>
      <c r="G38" s="2"/>
      <c r="H38" s="2"/>
    </row>
    <row r="39" ht="20" customHeight="1" spans="1:8" x14ac:dyDescent="0.25">
      <c r="A39" s="8" t="s">
        <v>19</v>
      </c>
      <c r="B39" s="8" t="s">
        <v>38</v>
      </c>
      <c r="C39" s="8" t="s">
        <v>39</v>
      </c>
      <c r="D39" s="8" t="s">
        <v>25</v>
      </c>
      <c r="E39" s="8" t="s">
        <v>26</v>
      </c>
      <c r="F39" s="8" t="s">
        <v>40</v>
      </c>
      <c r="G39" s="8" t="s">
        <v>41</v>
      </c>
      <c r="H39" s="8" t="s">
        <v>42</v>
      </c>
    </row>
    <row r="40" ht="20" customHeight="1" spans="1:8" x14ac:dyDescent="0.25">
      <c r="A40" s="9">
        <v>1</v>
      </c>
      <c r="B40" s="4" t="s">
        <v>43</v>
      </c>
      <c r="C40" s="4" t="s">
        <v>44</v>
      </c>
      <c r="D40" s="9"/>
      <c r="E40" s="5" t="s">
        <v>45</v>
      </c>
      <c r="F40" s="10"/>
      <c r="G40" s="10">
        <f>IF(OR(D40="",F40=""),"",ROUND(D40*F40,0))</f>
      </c>
      <c r="H40" s="5"/>
    </row>
    <row r="41" ht="20" customHeight="1" spans="1:8" x14ac:dyDescent="0.25">
      <c r="A41" s="9">
        <v>2</v>
      </c>
      <c r="B41" s="4" t="s">
        <v>46</v>
      </c>
      <c r="C41" s="4" t="s">
        <v>47</v>
      </c>
      <c r="D41" s="9">
        <f>IF($C$35="","",$C$35)</f>
      </c>
      <c r="E41" s="5" t="s">
        <v>31</v>
      </c>
      <c r="F41" s="10"/>
      <c r="G41" s="10">
        <f>IF(OR(D41="",F41=""),"",ROUND(D41*F41,0))</f>
      </c>
      <c r="H41" s="5"/>
    </row>
    <row r="42" ht="20" customHeight="1" spans="1:8" x14ac:dyDescent="0.25">
      <c r="A42" s="9">
        <v>3</v>
      </c>
      <c r="B42" s="4" t="s">
        <v>48</v>
      </c>
      <c r="C42" s="4" t="s">
        <v>49</v>
      </c>
      <c r="D42" s="9">
        <f>IF($C$32="","",$C$32)</f>
      </c>
      <c r="E42" s="5" t="s">
        <v>31</v>
      </c>
      <c r="F42" s="10"/>
      <c r="G42" s="10">
        <f>IF(OR(D42="",F42=""),"",ROUND(D42*F42,0))</f>
      </c>
      <c r="H42" s="5"/>
    </row>
    <row r="43" ht="20" customHeight="1" spans="1:8" x14ac:dyDescent="0.25">
      <c r="A43" s="9">
        <v>4</v>
      </c>
      <c r="B43" s="4" t="s">
        <v>48</v>
      </c>
      <c r="C43" s="4" t="s">
        <v>50</v>
      </c>
      <c r="D43" s="9">
        <f>IF($C$32="","",$C$32)</f>
      </c>
      <c r="E43" s="5" t="s">
        <v>31</v>
      </c>
      <c r="F43" s="10"/>
      <c r="G43" s="10">
        <f>IF(OR(D43="",F43=""),"",ROUND(D43*F43,0))</f>
      </c>
      <c r="H43" s="5"/>
    </row>
    <row r="44" ht="20" customHeight="1" spans="1:8" x14ac:dyDescent="0.25">
      <c r="A44" s="9">
        <v>5</v>
      </c>
      <c r="B44" s="4" t="s">
        <v>51</v>
      </c>
      <c r="C44" s="4" t="s">
        <v>52</v>
      </c>
      <c r="D44" s="9">
        <f>IF($C$33="","",$C$33)</f>
      </c>
      <c r="E44" s="5" t="s">
        <v>31</v>
      </c>
      <c r="F44" s="10"/>
      <c r="G44" s="10">
        <f>IF(OR(D44="",F44=""),"",ROUND(D44*F44,0))</f>
      </c>
      <c r="H44" s="5"/>
    </row>
    <row r="45" ht="20" customHeight="1" spans="1:8" x14ac:dyDescent="0.25">
      <c r="A45" s="9">
        <v>6</v>
      </c>
      <c r="B45" s="4" t="s">
        <v>51</v>
      </c>
      <c r="C45" s="4" t="s">
        <v>53</v>
      </c>
      <c r="D45" s="9">
        <f>IF($C$34="","",$C$34)</f>
      </c>
      <c r="E45" s="5" t="s">
        <v>31</v>
      </c>
      <c r="F45" s="10"/>
      <c r="G45" s="10">
        <f>IF(OR(D45="",F45=""),"",ROUND(D45*F45,0))</f>
      </c>
      <c r="H45" s="5"/>
    </row>
    <row r="46" ht="20" customHeight="1" spans="1:8" x14ac:dyDescent="0.25">
      <c r="A46" s="9">
        <v>7</v>
      </c>
      <c r="B46" s="4" t="s">
        <v>51</v>
      </c>
      <c r="C46" s="4" t="s">
        <v>54</v>
      </c>
      <c r="D46" s="9">
        <f>IF($C$35="","",$C$35)</f>
      </c>
      <c r="E46" s="5" t="s">
        <v>31</v>
      </c>
      <c r="F46" s="10"/>
      <c r="G46" s="10">
        <f>IF(OR(D46="",F46=""),"",ROUND(D46*F46,0))</f>
      </c>
      <c r="H46" s="5"/>
    </row>
    <row r="47" ht="20" customHeight="1" spans="1:8" x14ac:dyDescent="0.25">
      <c r="A47" s="9">
        <v>8</v>
      </c>
      <c r="B47" s="4" t="s">
        <v>51</v>
      </c>
      <c r="C47" s="4" t="s">
        <v>55</v>
      </c>
      <c r="D47" s="9">
        <f>IF($C$36="","",$C$36)</f>
      </c>
      <c r="E47" s="5" t="s">
        <v>36</v>
      </c>
      <c r="F47" s="10"/>
      <c r="G47" s="10">
        <f>IF(OR(D47="",F47=""),"",ROUND(D47*F47,0))</f>
      </c>
      <c r="H47" s="5"/>
    </row>
    <row r="48" ht="20" customHeight="1" spans="1:8" x14ac:dyDescent="0.25">
      <c r="A48" s="9">
        <v>9</v>
      </c>
      <c r="B48" s="4" t="s">
        <v>56</v>
      </c>
      <c r="C48" s="4" t="s">
        <v>57</v>
      </c>
      <c r="D48" s="9"/>
      <c r="E48" s="5" t="s">
        <v>58</v>
      </c>
      <c r="F48" s="10"/>
      <c r="G48" s="10">
        <f>IF(OR(D48="",F48=""),"",ROUND(D48*F48,0))</f>
      </c>
      <c r="H48" s="5"/>
    </row>
    <row r="49" ht="20" customHeight="1" spans="1:8" x14ac:dyDescent="0.25">
      <c r="A49" s="9">
        <v>10</v>
      </c>
      <c r="B49" s="4" t="s">
        <v>59</v>
      </c>
      <c r="C49" s="4" t="s">
        <v>60</v>
      </c>
      <c r="D49" s="9"/>
      <c r="E49" s="5" t="s">
        <v>45</v>
      </c>
      <c r="F49" s="10"/>
      <c r="G49" s="10">
        <f>IF(OR(D49="",F49=""),"",ROUND(D49*F49,0))</f>
      </c>
      <c r="H49" s="5"/>
    </row>
    <row r="50" ht="20" customHeight="1" spans="1:8" x14ac:dyDescent="0.25">
      <c r="A50" s="9">
        <v>11</v>
      </c>
      <c r="B50" s="4" t="s">
        <v>61</v>
      </c>
      <c r="C50" s="4" t="s">
        <v>62</v>
      </c>
      <c r="D50" s="9"/>
      <c r="E50" s="5" t="s">
        <v>45</v>
      </c>
      <c r="F50" s="10"/>
      <c r="G50" s="10">
        <f>IF(OR(D50="",F50=""),"",ROUND(D50*F50,0))</f>
      </c>
      <c r="H50" s="5"/>
    </row>
    <row r="51" ht="20" customHeight="1" spans="1:8" x14ac:dyDescent="0.25">
      <c r="A51" s="9">
        <v>12</v>
      </c>
      <c r="B51" s="4"/>
      <c r="C51" s="4"/>
      <c r="D51" s="9"/>
      <c r="E51" s="5"/>
      <c r="F51" s="10"/>
      <c r="G51" s="10">
        <f>IF(OR(D51="",F51=""),"",ROUND(D51*F51,0))</f>
      </c>
      <c r="H51" s="5"/>
    </row>
    <row r="52" ht="20" customHeight="1" spans="1:8" x14ac:dyDescent="0.25">
      <c r="A52" s="9">
        <v>13</v>
      </c>
      <c r="B52" s="4"/>
      <c r="C52" s="4"/>
      <c r="D52" s="9"/>
      <c r="E52" s="5"/>
      <c r="F52" s="10"/>
      <c r="G52" s="10">
        <f>IF(OR(D52="",F52=""),"",ROUND(D52*F52,0))</f>
      </c>
      <c r="H52" s="5"/>
    </row>
    <row r="53" ht="20" customHeight="1" spans="1:8" x14ac:dyDescent="0.25">
      <c r="A53" s="9">
        <v>14</v>
      </c>
      <c r="B53" s="4"/>
      <c r="C53" s="4"/>
      <c r="D53" s="9"/>
      <c r="E53" s="5"/>
      <c r="F53" s="10"/>
      <c r="G53" s="10">
        <f>IF(OR(D53="",F53=""),"",ROUND(D53*F53,0))</f>
      </c>
      <c r="H53" s="5"/>
    </row>
    <row r="54" ht="20" customHeight="1" spans="4:8" x14ac:dyDescent="0.25">
      <c r="D54" s="3" t="s">
        <v>63</v>
      </c>
      <c r="E54" s="3"/>
      <c r="F54" s="5"/>
      <c r="G54" s="10">
        <f>SUM(G40:G53)</f>
        <v>0</v>
      </c>
      <c r="H54" s="5"/>
    </row>
    <row r="55" ht="20" customHeight="1" spans="4:8" x14ac:dyDescent="0.25">
      <c r="D55" s="3" t="s">
        <v>64</v>
      </c>
      <c r="E55" s="3"/>
      <c r="F55" s="9"/>
      <c r="G55" s="10">
        <f>ROUNDDOWN(G54*F55/100,0)</f>
        <v>0</v>
      </c>
      <c r="H55" s="5"/>
    </row>
    <row r="56" ht="20" customHeight="1" spans="4:8" x14ac:dyDescent="0.25">
      <c r="D56" s="3" t="s">
        <v>65</v>
      </c>
      <c r="E56" s="3"/>
      <c r="F56" s="5"/>
      <c r="G56" s="10"/>
      <c r="H56" s="5" t="s">
        <v>66</v>
      </c>
    </row>
    <row r="57" ht="20" customHeight="1" spans="4:8" x14ac:dyDescent="0.25">
      <c r="D57" s="3" t="s">
        <v>67</v>
      </c>
      <c r="E57" s="3"/>
      <c r="F57" s="5"/>
      <c r="G57" s="10">
        <f>SUM(G54:G56)</f>
        <v>0</v>
      </c>
      <c r="H57" s="5"/>
    </row>
    <row r="58" ht="20" customHeight="1" spans="4:8" x14ac:dyDescent="0.25">
      <c r="D58" s="3" t="s">
        <v>68</v>
      </c>
      <c r="E58" s="3"/>
      <c r="F58" s="5"/>
      <c r="G58" s="10">
        <f>ROUNDDOWN(G57*0.1,0)</f>
        <v>0</v>
      </c>
      <c r="H58" s="5"/>
    </row>
    <row r="59" ht="20" customHeight="1" spans="4:8" x14ac:dyDescent="0.25">
      <c r="D59" s="3" t="s">
        <v>69</v>
      </c>
      <c r="E59" s="3"/>
      <c r="F59" s="5"/>
      <c r="G59" s="7">
        <f>G57+G58</f>
        <v>0</v>
      </c>
      <c r="H59" s="5"/>
    </row>
    <row r="60" ht="20" customHeight="1" x14ac:dyDescent="0.25"/>
    <row r="61" ht="20" customHeight="1" spans="1:8" x14ac:dyDescent="0.25">
      <c r="A61" s="2" t="s">
        <v>70</v>
      </c>
      <c r="B61" s="2"/>
      <c r="C61" s="2"/>
      <c r="D61" s="2"/>
      <c r="E61" s="2"/>
      <c r="F61" s="2"/>
      <c r="G61" s="2"/>
      <c r="H61" s="2"/>
    </row>
    <row r="62" ht="20" customHeight="1" spans="2:3" x14ac:dyDescent="0.25">
      <c r="B62" s="8" t="s">
        <v>38</v>
      </c>
      <c r="C62" s="8" t="s">
        <v>41</v>
      </c>
    </row>
    <row r="63" ht="20" customHeight="1" spans="2:3" x14ac:dyDescent="0.25">
      <c r="B63" s="4" t="s">
        <v>43</v>
      </c>
      <c r="C63" s="10">
        <f>IF(B63="","",SUMIF($B$40:$B$53,B63,$G$40:$G$53))</f>
      </c>
    </row>
    <row r="64" ht="20" customHeight="1" spans="2:3" x14ac:dyDescent="0.25">
      <c r="B64" s="4" t="s">
        <v>46</v>
      </c>
      <c r="C64" s="10">
        <f>IF(B64="","",SUMIF($B$40:$B$53,B64,$G$40:$G$53))</f>
      </c>
    </row>
    <row r="65" ht="20" customHeight="1" spans="2:3" x14ac:dyDescent="0.25">
      <c r="B65" s="4" t="s">
        <v>48</v>
      </c>
      <c r="C65" s="10">
        <f>IF(B65="","",SUMIF($B$40:$B$53,B65,$G$40:$G$53))</f>
      </c>
    </row>
    <row r="66" ht="20" customHeight="1" spans="2:3" x14ac:dyDescent="0.25">
      <c r="B66" s="4" t="s">
        <v>51</v>
      </c>
      <c r="C66" s="10">
        <f>IF(B66="","",SUMIF($B$40:$B$53,B66,$G$40:$G$53))</f>
      </c>
    </row>
    <row r="67" ht="20" customHeight="1" spans="2:3" x14ac:dyDescent="0.25">
      <c r="B67" s="4" t="s">
        <v>56</v>
      </c>
      <c r="C67" s="10">
        <f>IF(B67="","",SUMIF($B$40:$B$53,B67,$G$40:$G$53))</f>
      </c>
    </row>
    <row r="68" ht="20" customHeight="1" spans="2:3" x14ac:dyDescent="0.25">
      <c r="B68" s="4" t="s">
        <v>59</v>
      </c>
      <c r="C68" s="10">
        <f>IF(B68="","",SUMIF($B$40:$B$53,B68,$G$40:$G$53))</f>
      </c>
    </row>
    <row r="69" ht="20" customHeight="1" spans="2:3" x14ac:dyDescent="0.25">
      <c r="B69" s="4" t="s">
        <v>61</v>
      </c>
      <c r="C69" s="10">
        <f>IF(B69="","",SUMIF($B$40:$B$53,B69,$G$40:$G$53))</f>
      </c>
    </row>
    <row r="70" ht="20" customHeight="1" x14ac:dyDescent="0.25"/>
    <row r="71" ht="48" customHeight="1" spans="1:8" x14ac:dyDescent="0.25">
      <c r="A71" s="3" t="s">
        <v>42</v>
      </c>
      <c r="B71" s="4"/>
      <c r="C71" s="4"/>
      <c r="D71" s="4"/>
      <c r="E71" s="4"/>
      <c r="F71" s="4"/>
      <c r="G71" s="4"/>
      <c r="H71" s="4"/>
    </row>
  </sheetData>
  <mergeCells count="30">
    <mergeCell ref="A1:H1"/>
    <mergeCell ref="A3:D3"/>
    <mergeCell ref="F3:H3"/>
    <mergeCell ref="A4:D4"/>
    <mergeCell ref="F4:H4"/>
    <mergeCell ref="A5:D5"/>
    <mergeCell ref="F5:H5"/>
    <mergeCell ref="B6:D6"/>
    <mergeCell ref="E6:H6"/>
    <mergeCell ref="B7:D7"/>
    <mergeCell ref="E7:H7"/>
    <mergeCell ref="B8:D8"/>
    <mergeCell ref="E8:H8"/>
    <mergeCell ref="B9:D9"/>
    <mergeCell ref="E9:H9"/>
    <mergeCell ref="B10:D10"/>
    <mergeCell ref="A12:B12"/>
    <mergeCell ref="C12:E12"/>
    <mergeCell ref="A14:H14"/>
    <mergeCell ref="A29:H29"/>
    <mergeCell ref="A30:H30"/>
    <mergeCell ref="A38:H38"/>
    <mergeCell ref="D54:E54"/>
    <mergeCell ref="D55:E55"/>
    <mergeCell ref="D56:E56"/>
    <mergeCell ref="D57:E57"/>
    <mergeCell ref="D58:E58"/>
    <mergeCell ref="D59:E59"/>
    <mergeCell ref="A61:H61"/>
    <mergeCell ref="B71:H7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2" customWidth="1"/>
    <col min="3" max="3" width="30" customWidth="1"/>
    <col min="5" max="5" width="6" customWidth="1"/>
    <col min="6" max="6" width="10" customWidth="1"/>
    <col min="7" max="7" width="12" customWidth="1"/>
    <col min="8" max="8" width="18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x14ac:dyDescent="0.25"/>
    <row r="3" ht="20" customHeight="1" spans="1:8" x14ac:dyDescent="0.25">
      <c r="A3" s="2" t="s">
        <v>71</v>
      </c>
      <c r="B3" s="2"/>
      <c r="C3" s="2"/>
      <c r="D3" s="2"/>
      <c r="E3" s="3" t="s">
        <v>2</v>
      </c>
      <c r="F3" s="4" t="s">
        <v>72</v>
      </c>
      <c r="G3" s="4"/>
      <c r="H3" s="4"/>
    </row>
    <row r="4" ht="20" customHeight="1" spans="1:8" x14ac:dyDescent="0.25">
      <c r="A4" s="5" t="s">
        <v>73</v>
      </c>
      <c r="B4" s="5"/>
      <c r="C4" s="5"/>
      <c r="D4" s="5"/>
      <c r="E4" s="3" t="s">
        <v>4</v>
      </c>
      <c r="F4" s="4" t="s">
        <v>74</v>
      </c>
      <c r="G4" s="4"/>
      <c r="H4" s="4"/>
    </row>
    <row r="5" ht="20" customHeight="1" spans="1:8" x14ac:dyDescent="0.25">
      <c r="A5" s="6" t="s">
        <v>5</v>
      </c>
      <c r="B5" s="6"/>
      <c r="C5" s="6"/>
      <c r="D5" s="6"/>
      <c r="E5" s="3" t="s">
        <v>6</v>
      </c>
      <c r="F5" s="4" t="s">
        <v>75</v>
      </c>
      <c r="G5" s="4"/>
      <c r="H5" s="4"/>
    </row>
    <row r="6" ht="20" customHeight="1" spans="1:8" x14ac:dyDescent="0.25">
      <c r="A6" s="3" t="s">
        <v>7</v>
      </c>
      <c r="B6" s="4" t="s">
        <v>76</v>
      </c>
      <c r="C6" s="4"/>
      <c r="D6" s="4"/>
      <c r="E6" s="5" t="s">
        <v>8</v>
      </c>
      <c r="F6" s="5"/>
      <c r="G6" s="5"/>
      <c r="H6" s="5"/>
    </row>
    <row r="7" ht="20" customHeight="1" spans="1:8" x14ac:dyDescent="0.25">
      <c r="A7" s="3" t="s">
        <v>9</v>
      </c>
      <c r="B7" s="4" t="s">
        <v>77</v>
      </c>
      <c r="C7" s="4"/>
      <c r="D7" s="4"/>
      <c r="E7" s="6" t="s">
        <v>10</v>
      </c>
      <c r="F7" s="6"/>
      <c r="G7" s="6"/>
      <c r="H7" s="6"/>
    </row>
    <row r="8" ht="20" customHeight="1" spans="1:8" x14ac:dyDescent="0.25">
      <c r="A8" s="3" t="s">
        <v>11</v>
      </c>
      <c r="B8" s="4" t="s">
        <v>78</v>
      </c>
      <c r="C8" s="4"/>
      <c r="D8" s="4"/>
      <c r="E8" s="6" t="s">
        <v>12</v>
      </c>
      <c r="F8" s="6"/>
      <c r="G8" s="6"/>
      <c r="H8" s="6"/>
    </row>
    <row r="9" ht="20" customHeight="1" spans="1:8" x14ac:dyDescent="0.25">
      <c r="A9" s="3" t="s">
        <v>13</v>
      </c>
      <c r="B9" s="4" t="s">
        <v>79</v>
      </c>
      <c r="C9" s="4"/>
      <c r="D9" s="4"/>
      <c r="E9" s="6" t="s">
        <v>14</v>
      </c>
      <c r="F9" s="6"/>
      <c r="G9" s="6"/>
      <c r="H9" s="6"/>
    </row>
    <row r="10" ht="20" customHeight="1" spans="1:4" x14ac:dyDescent="0.25">
      <c r="A10" s="3" t="s">
        <v>15</v>
      </c>
      <c r="B10" s="6" t="s">
        <v>16</v>
      </c>
      <c r="C10" s="6"/>
      <c r="D10" s="6"/>
    </row>
    <row r="11" ht="20" customHeight="1" x14ac:dyDescent="0.25"/>
    <row r="12" ht="20" customHeight="1" spans="1:5" x14ac:dyDescent="0.25">
      <c r="A12" s="2" t="s">
        <v>17</v>
      </c>
      <c r="B12" s="2"/>
      <c r="C12" s="7">
        <f>G59</f>
        <v>1011656</v>
      </c>
      <c r="D12" s="7"/>
      <c r="E12" s="7"/>
    </row>
    <row r="13" ht="20" customHeight="1" x14ac:dyDescent="0.25"/>
    <row r="14" ht="20" customHeight="1" spans="1:8" x14ac:dyDescent="0.25">
      <c r="A14" s="2" t="s">
        <v>18</v>
      </c>
      <c r="B14" s="2"/>
      <c r="C14" s="2"/>
      <c r="D14" s="2"/>
      <c r="E14" s="2"/>
      <c r="F14" s="2"/>
      <c r="G14" s="2"/>
      <c r="H14" s="2"/>
    </row>
    <row r="15" ht="20" customHeight="1" spans="1:8" x14ac:dyDescent="0.25">
      <c r="A15" s="8" t="s">
        <v>19</v>
      </c>
      <c r="B15" s="8" t="s">
        <v>20</v>
      </c>
      <c r="C15" s="8" t="s">
        <v>21</v>
      </c>
      <c r="D15" s="8" t="s">
        <v>22</v>
      </c>
      <c r="E15" s="8" t="s">
        <v>23</v>
      </c>
      <c r="F15" s="8" t="s">
        <v>24</v>
      </c>
      <c r="G15" s="8" t="s">
        <v>25</v>
      </c>
      <c r="H15" s="8" t="s">
        <v>26</v>
      </c>
    </row>
    <row r="16" ht="20" customHeight="1" spans="1:8" x14ac:dyDescent="0.25">
      <c r="A16" s="9">
        <v>1</v>
      </c>
      <c r="B16" s="4" t="s">
        <v>30</v>
      </c>
      <c r="C16" s="4" t="s">
        <v>80</v>
      </c>
      <c r="D16" s="9">
        <v>4.5</v>
      </c>
      <c r="E16" s="9">
        <v>2.6</v>
      </c>
      <c r="F16" s="9">
        <v>1</v>
      </c>
      <c r="G16" s="9">
        <f>IF(D16="","",ROUND(IF(E16="",D16*F16,D16*E16*F16),2))</f>
        <v>11.7</v>
      </c>
      <c r="H16" s="5" t="s">
        <v>31</v>
      </c>
    </row>
    <row r="17" ht="20" customHeight="1" spans="1:8" x14ac:dyDescent="0.25">
      <c r="A17" s="9">
        <v>2</v>
      </c>
      <c r="B17" s="4" t="s">
        <v>30</v>
      </c>
      <c r="C17" s="4" t="s">
        <v>81</v>
      </c>
      <c r="D17" s="9">
        <v>0.9</v>
      </c>
      <c r="E17" s="9">
        <v>2</v>
      </c>
      <c r="F17" s="9">
        <v>-1</v>
      </c>
      <c r="G17" s="9">
        <f>IF(D17="","",ROUND(IF(E17="",D17*F17,D17*E17*F17),2))</f>
        <v>-1.8</v>
      </c>
      <c r="H17" s="5" t="s">
        <v>31</v>
      </c>
    </row>
    <row r="18" ht="20" customHeight="1" spans="1:8" x14ac:dyDescent="0.25">
      <c r="A18" s="9">
        <v>3</v>
      </c>
      <c r="B18" s="4" t="s">
        <v>32</v>
      </c>
      <c r="C18" s="4" t="s">
        <v>82</v>
      </c>
      <c r="D18" s="9">
        <v>28.8</v>
      </c>
      <c r="E18" s="9">
        <v>2.6</v>
      </c>
      <c r="F18" s="9">
        <v>1</v>
      </c>
      <c r="G18" s="9">
        <f>IF(D18="","",ROUND(IF(E18="",D18*F18,D18*E18*F18),2))</f>
        <v>74.88</v>
      </c>
      <c r="H18" s="5" t="s">
        <v>31</v>
      </c>
    </row>
    <row r="19" ht="20" customHeight="1" spans="1:8" x14ac:dyDescent="0.25">
      <c r="A19" s="9">
        <v>4</v>
      </c>
      <c r="B19" s="4" t="s">
        <v>32</v>
      </c>
      <c r="C19" s="4" t="s">
        <v>83</v>
      </c>
      <c r="D19" s="9">
        <v>16.2</v>
      </c>
      <c r="E19" s="9">
        <v>2.6</v>
      </c>
      <c r="F19" s="9">
        <v>1</v>
      </c>
      <c r="G19" s="9">
        <f>IF(D19="","",ROUND(IF(E19="",D19*F19,D19*E19*F19),2))</f>
        <v>42.12</v>
      </c>
      <c r="H19" s="5" t="s">
        <v>31</v>
      </c>
    </row>
    <row r="20" ht="20" customHeight="1" spans="1:8" x14ac:dyDescent="0.25">
      <c r="A20" s="9">
        <v>5</v>
      </c>
      <c r="B20" s="4" t="s">
        <v>32</v>
      </c>
      <c r="C20" s="4" t="s">
        <v>81</v>
      </c>
      <c r="D20" s="9">
        <v>0.9</v>
      </c>
      <c r="E20" s="9">
        <v>2</v>
      </c>
      <c r="F20" s="9">
        <v>-3</v>
      </c>
      <c r="G20" s="9">
        <f>IF(D20="","",ROUND(IF(E20="",D20*F20,D20*E20*F20),2))</f>
        <v>-5.4</v>
      </c>
      <c r="H20" s="5" t="s">
        <v>31</v>
      </c>
    </row>
    <row r="21" ht="20" customHeight="1" spans="1:8" x14ac:dyDescent="0.25">
      <c r="A21" s="9">
        <v>6</v>
      </c>
      <c r="B21" s="4" t="s">
        <v>32</v>
      </c>
      <c r="C21" s="4" t="s">
        <v>84</v>
      </c>
      <c r="D21" s="9">
        <v>1.8</v>
      </c>
      <c r="E21" s="9">
        <v>1.2</v>
      </c>
      <c r="F21" s="9">
        <v>-3</v>
      </c>
      <c r="G21" s="9">
        <f>IF(D21="","",ROUND(IF(E21="",D21*F21,D21*E21*F21),2))</f>
        <v>-6.48</v>
      </c>
      <c r="H21" s="5" t="s">
        <v>31</v>
      </c>
    </row>
    <row r="22" ht="20" customHeight="1" spans="1:8" x14ac:dyDescent="0.25">
      <c r="A22" s="9">
        <v>7</v>
      </c>
      <c r="B22" s="4" t="s">
        <v>33</v>
      </c>
      <c r="C22" s="4" t="s">
        <v>85</v>
      </c>
      <c r="D22" s="9">
        <v>8.4</v>
      </c>
      <c r="E22" s="9">
        <v>6</v>
      </c>
      <c r="F22" s="9">
        <v>1</v>
      </c>
      <c r="G22" s="9">
        <f>IF(D22="","",ROUND(IF(E22="",D22*F22,D22*E22*F22),2))</f>
        <v>50.4</v>
      </c>
      <c r="H22" s="5" t="s">
        <v>31</v>
      </c>
    </row>
    <row r="23" ht="20" customHeight="1" spans="1:8" x14ac:dyDescent="0.25">
      <c r="A23" s="9">
        <v>8</v>
      </c>
      <c r="B23" s="4" t="s">
        <v>33</v>
      </c>
      <c r="C23" s="4" t="s">
        <v>86</v>
      </c>
      <c r="D23" s="9">
        <v>4.5</v>
      </c>
      <c r="E23" s="9">
        <v>3.6</v>
      </c>
      <c r="F23" s="9">
        <v>1</v>
      </c>
      <c r="G23" s="9">
        <f>IF(D23="","",ROUND(IF(E23="",D23*F23,D23*E23*F23),2))</f>
        <v>16.2</v>
      </c>
      <c r="H23" s="5" t="s">
        <v>31</v>
      </c>
    </row>
    <row r="24" ht="20" customHeight="1" spans="1:8" x14ac:dyDescent="0.25">
      <c r="A24" s="9">
        <v>9</v>
      </c>
      <c r="B24" s="4" t="s">
        <v>34</v>
      </c>
      <c r="C24" s="4" t="s">
        <v>85</v>
      </c>
      <c r="D24" s="9">
        <v>8.4</v>
      </c>
      <c r="E24" s="9">
        <v>6</v>
      </c>
      <c r="F24" s="9">
        <v>1</v>
      </c>
      <c r="G24" s="9">
        <f>IF(D24="","",ROUND(IF(E24="",D24*F24,D24*E24*F24),2))</f>
        <v>50.4</v>
      </c>
      <c r="H24" s="5" t="s">
        <v>31</v>
      </c>
    </row>
    <row r="25" ht="20" customHeight="1" spans="1:8" x14ac:dyDescent="0.25">
      <c r="A25" s="9">
        <v>10</v>
      </c>
      <c r="B25" s="4" t="s">
        <v>34</v>
      </c>
      <c r="C25" s="4" t="s">
        <v>86</v>
      </c>
      <c r="D25" s="9">
        <v>4.5</v>
      </c>
      <c r="E25" s="9">
        <v>3.6</v>
      </c>
      <c r="F25" s="9">
        <v>1</v>
      </c>
      <c r="G25" s="9">
        <f>IF(D25="","",ROUND(IF(E25="",D25*F25,D25*E25*F25),2))</f>
        <v>16.2</v>
      </c>
      <c r="H25" s="5" t="s">
        <v>31</v>
      </c>
    </row>
    <row r="26" ht="20" customHeight="1" spans="1:8" x14ac:dyDescent="0.25">
      <c r="A26" s="9">
        <v>11</v>
      </c>
      <c r="B26" s="4" t="s">
        <v>35</v>
      </c>
      <c r="C26" s="4" t="s">
        <v>87</v>
      </c>
      <c r="D26" s="9">
        <v>42.3</v>
      </c>
      <c r="E26" s="9"/>
      <c r="F26" s="9">
        <v>1</v>
      </c>
      <c r="G26" s="9">
        <f>IF(D26="","",ROUND(IF(E26="",D26*F26,D26*E26*F26),2))</f>
        <v>42.3</v>
      </c>
      <c r="H26" s="5" t="s">
        <v>36</v>
      </c>
    </row>
    <row r="27" ht="20" customHeight="1" spans="1:8" x14ac:dyDescent="0.25">
      <c r="A27" s="9">
        <v>12</v>
      </c>
      <c r="B27" s="4"/>
      <c r="C27" s="4"/>
      <c r="D27" s="9"/>
      <c r="E27" s="9"/>
      <c r="F27" s="9"/>
      <c r="G27" s="9">
        <f>IF(D27="","",ROUND(IF(E27="",D27*F27,D27*E27*F27),2))</f>
      </c>
      <c r="H27" s="5"/>
    </row>
    <row r="28" ht="20" customHeight="1" spans="1:8" x14ac:dyDescent="0.25">
      <c r="A28" s="9">
        <v>13</v>
      </c>
      <c r="B28" s="4"/>
      <c r="C28" s="4"/>
      <c r="D28" s="9"/>
      <c r="E28" s="9"/>
      <c r="F28" s="9"/>
      <c r="G28" s="9">
        <f>IF(D28="","",ROUND(IF(E28="",D28*F28,D28*E28*F28),2))</f>
      </c>
      <c r="H28" s="5"/>
    </row>
    <row r="29" ht="20" customHeight="1" spans="1:8" x14ac:dyDescent="0.25">
      <c r="A29" s="6" t="s">
        <v>27</v>
      </c>
      <c r="B29" s="6"/>
      <c r="C29" s="6"/>
      <c r="D29" s="6"/>
      <c r="E29" s="6"/>
      <c r="F29" s="6"/>
      <c r="G29" s="6"/>
      <c r="H29" s="6"/>
    </row>
    <row r="30" ht="20" customHeight="1" spans="1:8" x14ac:dyDescent="0.25">
      <c r="A30" s="2" t="s">
        <v>28</v>
      </c>
      <c r="B30" s="2"/>
      <c r="C30" s="2"/>
      <c r="D30" s="2"/>
      <c r="E30" s="2"/>
      <c r="F30" s="2"/>
      <c r="G30" s="2"/>
      <c r="H30" s="2"/>
    </row>
    <row r="31" ht="20" customHeight="1" spans="2:4" x14ac:dyDescent="0.25">
      <c r="B31" s="8" t="s">
        <v>20</v>
      </c>
      <c r="C31" s="8" t="s">
        <v>29</v>
      </c>
      <c r="D31" s="8" t="s">
        <v>26</v>
      </c>
    </row>
    <row r="32" ht="20" customHeight="1" spans="2:4" x14ac:dyDescent="0.25">
      <c r="B32" s="4" t="s">
        <v>30</v>
      </c>
      <c r="C32" s="9">
        <f>IF(COUNTIF($B$16:$B$28,B32)=0,"",SUMIF($B$16:$B$28,B32,$G$16:$G$28))</f>
        <v>9.9</v>
      </c>
      <c r="D32" s="5" t="s">
        <v>31</v>
      </c>
    </row>
    <row r="33" ht="20" customHeight="1" spans="2:4" x14ac:dyDescent="0.25">
      <c r="B33" s="4" t="s">
        <v>32</v>
      </c>
      <c r="C33" s="9">
        <f>IF(COUNTIF($B$16:$B$28,B33)=0,"",SUMIF($B$16:$B$28,B33,$G$16:$G$28))</f>
        <v>105.12</v>
      </c>
      <c r="D33" s="5" t="s">
        <v>31</v>
      </c>
    </row>
    <row r="34" ht="20" customHeight="1" spans="2:4" x14ac:dyDescent="0.25">
      <c r="B34" s="4" t="s">
        <v>33</v>
      </c>
      <c r="C34" s="9">
        <f>IF(COUNTIF($B$16:$B$28,B34)=0,"",SUMIF($B$16:$B$28,B34,$G$16:$G$28))</f>
        <v>66.6</v>
      </c>
      <c r="D34" s="5" t="s">
        <v>31</v>
      </c>
    </row>
    <row r="35" ht="20" customHeight="1" spans="2:4" x14ac:dyDescent="0.25">
      <c r="B35" s="4" t="s">
        <v>34</v>
      </c>
      <c r="C35" s="9">
        <f>IF(COUNTIF($B$16:$B$28,B35)=0,"",SUMIF($B$16:$B$28,B35,$G$16:$G$28))</f>
        <v>66.6</v>
      </c>
      <c r="D35" s="5" t="s">
        <v>31</v>
      </c>
    </row>
    <row r="36" ht="20" customHeight="1" spans="2:4" x14ac:dyDescent="0.25">
      <c r="B36" s="4" t="s">
        <v>35</v>
      </c>
      <c r="C36" s="9">
        <f>IF(COUNTIF($B$16:$B$28,B36)=0,"",SUMIF($B$16:$B$28,B36,$G$16:$G$28))</f>
        <v>42.3</v>
      </c>
      <c r="D36" s="5" t="s">
        <v>36</v>
      </c>
    </row>
    <row r="37" ht="20" customHeight="1" x14ac:dyDescent="0.25"/>
    <row r="38" ht="20" customHeight="1" spans="1:8" x14ac:dyDescent="0.25">
      <c r="A38" s="2" t="s">
        <v>37</v>
      </c>
      <c r="B38" s="2"/>
      <c r="C38" s="2"/>
      <c r="D38" s="2"/>
      <c r="E38" s="2"/>
      <c r="F38" s="2"/>
      <c r="G38" s="2"/>
      <c r="H38" s="2"/>
    </row>
    <row r="39" ht="20" customHeight="1" spans="1:8" x14ac:dyDescent="0.25">
      <c r="A39" s="8" t="s">
        <v>19</v>
      </c>
      <c r="B39" s="8" t="s">
        <v>38</v>
      </c>
      <c r="C39" s="8" t="s">
        <v>39</v>
      </c>
      <c r="D39" s="8" t="s">
        <v>25</v>
      </c>
      <c r="E39" s="8" t="s">
        <v>26</v>
      </c>
      <c r="F39" s="8" t="s">
        <v>40</v>
      </c>
      <c r="G39" s="8" t="s">
        <v>41</v>
      </c>
      <c r="H39" s="8" t="s">
        <v>42</v>
      </c>
    </row>
    <row r="40" ht="20" customHeight="1" spans="1:8" x14ac:dyDescent="0.25">
      <c r="A40" s="9">
        <v>1</v>
      </c>
      <c r="B40" s="4" t="s">
        <v>43</v>
      </c>
      <c r="C40" s="4" t="s">
        <v>44</v>
      </c>
      <c r="D40" s="9">
        <v>1</v>
      </c>
      <c r="E40" s="5" t="s">
        <v>45</v>
      </c>
      <c r="F40" s="10">
        <v>60000</v>
      </c>
      <c r="G40" s="10">
        <f>IF(OR(D40="",F40=""),"",ROUND(D40*F40,0))</f>
        <v>60000</v>
      </c>
      <c r="H40" s="5"/>
    </row>
    <row r="41" ht="20" customHeight="1" spans="1:8" x14ac:dyDescent="0.25">
      <c r="A41" s="9">
        <v>2</v>
      </c>
      <c r="B41" s="4" t="s">
        <v>46</v>
      </c>
      <c r="C41" s="4" t="s">
        <v>47</v>
      </c>
      <c r="D41" s="9">
        <f>IF($C$35="","",$C$35)</f>
        <v>66.6</v>
      </c>
      <c r="E41" s="5" t="s">
        <v>31</v>
      </c>
      <c r="F41" s="10">
        <v>500</v>
      </c>
      <c r="G41" s="10">
        <f>IF(OR(D41="",F41=""),"",ROUND(D41*F41,0))</f>
        <v>33300</v>
      </c>
      <c r="H41" s="5"/>
    </row>
    <row r="42" ht="20" customHeight="1" spans="1:8" x14ac:dyDescent="0.25">
      <c r="A42" s="9">
        <v>3</v>
      </c>
      <c r="B42" s="4" t="s">
        <v>48</v>
      </c>
      <c r="C42" s="4" t="s">
        <v>49</v>
      </c>
      <c r="D42" s="9">
        <f>IF($C$32="","",$C$32)</f>
        <v>9.9</v>
      </c>
      <c r="E42" s="5" t="s">
        <v>31</v>
      </c>
      <c r="F42" s="10">
        <v>3000</v>
      </c>
      <c r="G42" s="10">
        <f>IF(OR(D42="",F42=""),"",ROUND(D42*F42,0))</f>
        <v>29700</v>
      </c>
      <c r="H42" s="5" t="s">
        <v>88</v>
      </c>
    </row>
    <row r="43" ht="20" customHeight="1" spans="1:8" x14ac:dyDescent="0.25">
      <c r="A43" s="9">
        <v>4</v>
      </c>
      <c r="B43" s="4" t="s">
        <v>48</v>
      </c>
      <c r="C43" s="4" t="s">
        <v>50</v>
      </c>
      <c r="D43" s="9">
        <f>IF($C$32="","",$C$32)</f>
        <v>9.9</v>
      </c>
      <c r="E43" s="5" t="s">
        <v>31</v>
      </c>
      <c r="F43" s="10">
        <v>2300</v>
      </c>
      <c r="G43" s="10">
        <f>IF(OR(D43="",F43=""),"",ROUND(D43*F43,0))</f>
        <v>22770</v>
      </c>
      <c r="H43" s="5" t="s">
        <v>89</v>
      </c>
    </row>
    <row r="44" ht="20" customHeight="1" spans="1:8" x14ac:dyDescent="0.25">
      <c r="A44" s="9">
        <v>5</v>
      </c>
      <c r="B44" s="4" t="s">
        <v>51</v>
      </c>
      <c r="C44" s="4" t="s">
        <v>52</v>
      </c>
      <c r="D44" s="9">
        <f>IF($C$33="","",$C$33)</f>
        <v>105.12</v>
      </c>
      <c r="E44" s="5" t="s">
        <v>31</v>
      </c>
      <c r="F44" s="10">
        <v>900</v>
      </c>
      <c r="G44" s="10">
        <f>IF(OR(D44="",F44=""),"",ROUND(D44*F44,0))</f>
        <v>94608</v>
      </c>
      <c r="H44" s="5"/>
    </row>
    <row r="45" ht="20" customHeight="1" spans="1:8" x14ac:dyDescent="0.25">
      <c r="A45" s="9">
        <v>6</v>
      </c>
      <c r="B45" s="4" t="s">
        <v>51</v>
      </c>
      <c r="C45" s="4" t="s">
        <v>53</v>
      </c>
      <c r="D45" s="9">
        <f>IF($C$34="","",$C$34)</f>
        <v>66.6</v>
      </c>
      <c r="E45" s="5" t="s">
        <v>31</v>
      </c>
      <c r="F45" s="10">
        <v>2600</v>
      </c>
      <c r="G45" s="10">
        <f>IF(OR(D45="",F45=""),"",ROUND(D45*F45,0))</f>
        <v>173160</v>
      </c>
      <c r="H45" s="5"/>
    </row>
    <row r="46" ht="20" customHeight="1" spans="1:8" x14ac:dyDescent="0.25">
      <c r="A46" s="9">
        <v>7</v>
      </c>
      <c r="B46" s="4" t="s">
        <v>51</v>
      </c>
      <c r="C46" s="4" t="s">
        <v>54</v>
      </c>
      <c r="D46" s="9">
        <f>IF($C$35="","",$C$35)</f>
        <v>66.6</v>
      </c>
      <c r="E46" s="5" t="s">
        <v>31</v>
      </c>
      <c r="F46" s="10">
        <v>3600</v>
      </c>
      <c r="G46" s="10">
        <f>IF(OR(D46="",F46=""),"",ROUND(D46*F46,0))</f>
        <v>239760</v>
      </c>
      <c r="H46" s="5"/>
    </row>
    <row r="47" ht="20" customHeight="1" spans="1:8" x14ac:dyDescent="0.25">
      <c r="A47" s="9">
        <v>8</v>
      </c>
      <c r="B47" s="4" t="s">
        <v>51</v>
      </c>
      <c r="C47" s="4" t="s">
        <v>55</v>
      </c>
      <c r="D47" s="9">
        <f>IF($C$36="","",$C$36)</f>
        <v>42.3</v>
      </c>
      <c r="E47" s="5" t="s">
        <v>36</v>
      </c>
      <c r="F47" s="10">
        <v>550</v>
      </c>
      <c r="G47" s="10">
        <f>IF(OR(D47="",F47=""),"",ROUND(D47*F47,0))</f>
        <v>23265</v>
      </c>
      <c r="H47" s="5"/>
    </row>
    <row r="48" ht="20" customHeight="1" spans="1:8" x14ac:dyDescent="0.25">
      <c r="A48" s="9">
        <v>9</v>
      </c>
      <c r="B48" s="4" t="s">
        <v>56</v>
      </c>
      <c r="C48" s="4" t="s">
        <v>57</v>
      </c>
      <c r="D48" s="9">
        <v>1</v>
      </c>
      <c r="E48" s="5" t="s">
        <v>58</v>
      </c>
      <c r="F48" s="10">
        <v>85000</v>
      </c>
      <c r="G48" s="10">
        <f>IF(OR(D48="",F48=""),"",ROUND(D48*F48,0))</f>
        <v>85000</v>
      </c>
      <c r="H48" s="5" t="s">
        <v>90</v>
      </c>
    </row>
    <row r="49" ht="20" customHeight="1" spans="1:8" x14ac:dyDescent="0.25">
      <c r="A49" s="9">
        <v>10</v>
      </c>
      <c r="B49" s="4" t="s">
        <v>59</v>
      </c>
      <c r="C49" s="4" t="s">
        <v>60</v>
      </c>
      <c r="D49" s="9">
        <v>1</v>
      </c>
      <c r="E49" s="5" t="s">
        <v>45</v>
      </c>
      <c r="F49" s="10">
        <v>30000</v>
      </c>
      <c r="G49" s="10">
        <f>IF(OR(D49="",F49=""),"",ROUND(D49*F49,0))</f>
        <v>30000</v>
      </c>
      <c r="H49" s="5"/>
    </row>
    <row r="50" ht="20" customHeight="1" spans="1:8" x14ac:dyDescent="0.25">
      <c r="A50" s="9">
        <v>11</v>
      </c>
      <c r="B50" s="4" t="s">
        <v>61</v>
      </c>
      <c r="C50" s="4" t="s">
        <v>62</v>
      </c>
      <c r="D50" s="9">
        <v>1</v>
      </c>
      <c r="E50" s="5" t="s">
        <v>45</v>
      </c>
      <c r="F50" s="10">
        <v>60000</v>
      </c>
      <c r="G50" s="10">
        <f>IF(OR(D50="",F50=""),"",ROUND(D50*F50,0))</f>
        <v>60000</v>
      </c>
      <c r="H50" s="5" t="s">
        <v>91</v>
      </c>
    </row>
    <row r="51" ht="20" customHeight="1" spans="1:8" x14ac:dyDescent="0.25">
      <c r="A51" s="9">
        <v>12</v>
      </c>
      <c r="B51" s="4"/>
      <c r="C51" s="4"/>
      <c r="D51" s="9"/>
      <c r="E51" s="5"/>
      <c r="F51" s="10"/>
      <c r="G51" s="10">
        <f>IF(OR(D51="",F51=""),"",ROUND(D51*F51,0))</f>
      </c>
      <c r="H51" s="5"/>
    </row>
    <row r="52" ht="20" customHeight="1" spans="1:8" x14ac:dyDescent="0.25">
      <c r="A52" s="9">
        <v>13</v>
      </c>
      <c r="B52" s="4"/>
      <c r="C52" s="4"/>
      <c r="D52" s="9"/>
      <c r="E52" s="5"/>
      <c r="F52" s="10"/>
      <c r="G52" s="10">
        <f>IF(OR(D52="",F52=""),"",ROUND(D52*F52,0))</f>
      </c>
      <c r="H52" s="5"/>
    </row>
    <row r="53" ht="20" customHeight="1" spans="1:8" x14ac:dyDescent="0.25">
      <c r="A53" s="9">
        <v>14</v>
      </c>
      <c r="B53" s="4"/>
      <c r="C53" s="4"/>
      <c r="D53" s="9"/>
      <c r="E53" s="5"/>
      <c r="F53" s="10"/>
      <c r="G53" s="10">
        <f>IF(OR(D53="",F53=""),"",ROUND(D53*F53,0))</f>
      </c>
      <c r="H53" s="5"/>
    </row>
    <row r="54" ht="20" customHeight="1" spans="4:8" x14ac:dyDescent="0.25">
      <c r="D54" s="3" t="s">
        <v>63</v>
      </c>
      <c r="E54" s="3"/>
      <c r="F54" s="5"/>
      <c r="G54" s="10">
        <f>SUM(G40:G53)</f>
        <v>851563</v>
      </c>
      <c r="H54" s="5"/>
    </row>
    <row r="55" ht="20" customHeight="1" spans="4:8" x14ac:dyDescent="0.25">
      <c r="D55" s="3" t="s">
        <v>64</v>
      </c>
      <c r="E55" s="3"/>
      <c r="F55" s="9">
        <v>8</v>
      </c>
      <c r="G55" s="10">
        <f>ROUNDDOWN(G54*F55/100,0)</f>
        <v>68125</v>
      </c>
      <c r="H55" s="5" t="s">
        <v>92</v>
      </c>
    </row>
    <row r="56" ht="20" customHeight="1" spans="4:8" x14ac:dyDescent="0.25">
      <c r="D56" s="3" t="s">
        <v>65</v>
      </c>
      <c r="E56" s="3"/>
      <c r="F56" s="5"/>
      <c r="G56" s="10"/>
      <c r="H56" s="5" t="s">
        <v>66</v>
      </c>
    </row>
    <row r="57" ht="20" customHeight="1" spans="4:8" x14ac:dyDescent="0.25">
      <c r="D57" s="3" t="s">
        <v>67</v>
      </c>
      <c r="E57" s="3"/>
      <c r="F57" s="5"/>
      <c r="G57" s="10">
        <f>SUM(G54:G56)</f>
        <v>919688</v>
      </c>
      <c r="H57" s="5"/>
    </row>
    <row r="58" ht="20" customHeight="1" spans="4:8" x14ac:dyDescent="0.25">
      <c r="D58" s="3" t="s">
        <v>68</v>
      </c>
      <c r="E58" s="3"/>
      <c r="F58" s="5"/>
      <c r="G58" s="10">
        <f>ROUNDDOWN(G57*0.1,0)</f>
        <v>91968</v>
      </c>
      <c r="H58" s="5"/>
    </row>
    <row r="59" ht="20" customHeight="1" spans="4:8" x14ac:dyDescent="0.25">
      <c r="D59" s="3" t="s">
        <v>69</v>
      </c>
      <c r="E59" s="3"/>
      <c r="F59" s="5"/>
      <c r="G59" s="7">
        <f>G57+G58</f>
        <v>1011656</v>
      </c>
      <c r="H59" s="5"/>
    </row>
    <row r="60" ht="20" customHeight="1" x14ac:dyDescent="0.25"/>
    <row r="61" ht="20" customHeight="1" spans="1:8" x14ac:dyDescent="0.25">
      <c r="A61" s="2" t="s">
        <v>70</v>
      </c>
      <c r="B61" s="2"/>
      <c r="C61" s="2"/>
      <c r="D61" s="2"/>
      <c r="E61" s="2"/>
      <c r="F61" s="2"/>
      <c r="G61" s="2"/>
      <c r="H61" s="2"/>
    </row>
    <row r="62" ht="20" customHeight="1" spans="2:3" x14ac:dyDescent="0.25">
      <c r="B62" s="8" t="s">
        <v>38</v>
      </c>
      <c r="C62" s="8" t="s">
        <v>41</v>
      </c>
    </row>
    <row r="63" ht="20" customHeight="1" spans="2:3" x14ac:dyDescent="0.25">
      <c r="B63" s="4" t="s">
        <v>43</v>
      </c>
      <c r="C63" s="10">
        <f>IF(B63="","",SUMIF($B$40:$B$53,B63,$G$40:$G$53))</f>
        <v>60000</v>
      </c>
    </row>
    <row r="64" ht="20" customHeight="1" spans="2:3" x14ac:dyDescent="0.25">
      <c r="B64" s="4" t="s">
        <v>46</v>
      </c>
      <c r="C64" s="10">
        <f>IF(B64="","",SUMIF($B$40:$B$53,B64,$G$40:$G$53))</f>
        <v>33300</v>
      </c>
    </row>
    <row r="65" ht="20" customHeight="1" spans="2:3" x14ac:dyDescent="0.25">
      <c r="B65" s="4" t="s">
        <v>48</v>
      </c>
      <c r="C65" s="10">
        <f>IF(B65="","",SUMIF($B$40:$B$53,B65,$G$40:$G$53))</f>
        <v>52470</v>
      </c>
    </row>
    <row r="66" ht="20" customHeight="1" spans="2:3" x14ac:dyDescent="0.25">
      <c r="B66" s="4" t="s">
        <v>51</v>
      </c>
      <c r="C66" s="10">
        <f>IF(B66="","",SUMIF($B$40:$B$53,B66,$G$40:$G$53))</f>
        <v>530793</v>
      </c>
    </row>
    <row r="67" ht="20" customHeight="1" spans="2:3" x14ac:dyDescent="0.25">
      <c r="B67" s="4" t="s">
        <v>56</v>
      </c>
      <c r="C67" s="10">
        <f>IF(B67="","",SUMIF($B$40:$B$53,B67,$G$40:$G$53))</f>
        <v>85000</v>
      </c>
    </row>
    <row r="68" ht="20" customHeight="1" spans="2:3" x14ac:dyDescent="0.25">
      <c r="B68" s="4" t="s">
        <v>59</v>
      </c>
      <c r="C68" s="10">
        <f>IF(B68="","",SUMIF($B$40:$B$53,B68,$G$40:$G$53))</f>
        <v>30000</v>
      </c>
    </row>
    <row r="69" ht="20" customHeight="1" spans="2:3" x14ac:dyDescent="0.25">
      <c r="B69" s="4" t="s">
        <v>61</v>
      </c>
      <c r="C69" s="10">
        <f>IF(B69="","",SUMIF($B$40:$B$53,B69,$G$40:$G$53))</f>
        <v>60000</v>
      </c>
    </row>
    <row r="70" ht="20" customHeight="1" x14ac:dyDescent="0.25"/>
    <row r="71" ht="48" customHeight="1" spans="1:8" x14ac:dyDescent="0.25">
      <c r="A71" s="3" t="s">
        <v>42</v>
      </c>
      <c r="B71" s="4" t="s">
        <v>93</v>
      </c>
      <c r="C71" s="4"/>
      <c r="D71" s="4"/>
      <c r="E71" s="4"/>
      <c r="F71" s="4"/>
      <c r="G71" s="4"/>
      <c r="H71" s="4"/>
    </row>
  </sheetData>
  <mergeCells count="30">
    <mergeCell ref="A1:H1"/>
    <mergeCell ref="A3:D3"/>
    <mergeCell ref="F3:H3"/>
    <mergeCell ref="A4:D4"/>
    <mergeCell ref="F4:H4"/>
    <mergeCell ref="A5:D5"/>
    <mergeCell ref="F5:H5"/>
    <mergeCell ref="B6:D6"/>
    <mergeCell ref="E6:H6"/>
    <mergeCell ref="B7:D7"/>
    <mergeCell ref="E7:H7"/>
    <mergeCell ref="B8:D8"/>
    <mergeCell ref="E8:H8"/>
    <mergeCell ref="B9:D9"/>
    <mergeCell ref="E9:H9"/>
    <mergeCell ref="B10:D10"/>
    <mergeCell ref="A12:B12"/>
    <mergeCell ref="C12:E12"/>
    <mergeCell ref="A14:H14"/>
    <mergeCell ref="A29:H29"/>
    <mergeCell ref="A30:H30"/>
    <mergeCell ref="A38:H38"/>
    <mergeCell ref="D54:E54"/>
    <mergeCell ref="D55:E55"/>
    <mergeCell ref="D56:E56"/>
    <mergeCell ref="D57:E57"/>
    <mergeCell ref="D58:E58"/>
    <mergeCell ref="D59:E59"/>
    <mergeCell ref="A61:H61"/>
    <mergeCell ref="B71:H7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94</v>
      </c>
      <c r="B1" s="1"/>
    </row>
    <row r="2" ht="20" customHeight="1" spans="1:2" x14ac:dyDescent="0.25">
      <c r="A2" s="3" t="s">
        <v>95</v>
      </c>
      <c r="B2" s="5" t="s">
        <v>96</v>
      </c>
    </row>
    <row r="3" ht="20" customHeight="1" spans="1:2" x14ac:dyDescent="0.25">
      <c r="A3" s="3" t="s">
        <v>97</v>
      </c>
      <c r="B3" s="5" t="s">
        <v>98</v>
      </c>
    </row>
    <row r="4" ht="20" customHeight="1" spans="1:2" x14ac:dyDescent="0.25">
      <c r="A4" s="3" t="s">
        <v>99</v>
      </c>
      <c r="B4" s="5" t="s">
        <v>100</v>
      </c>
    </row>
    <row r="5" ht="20" customHeight="1" spans="1:2" x14ac:dyDescent="0.25">
      <c r="A5" s="3" t="s">
        <v>101</v>
      </c>
      <c r="B5" s="5" t="s">
        <v>102</v>
      </c>
    </row>
    <row r="6" ht="20" customHeight="1" spans="1:2" x14ac:dyDescent="0.25">
      <c r="A6" s="3" t="s">
        <v>103</v>
      </c>
      <c r="B6" s="5" t="s">
        <v>104</v>
      </c>
    </row>
    <row r="7" ht="20" customHeight="1" spans="1:2" x14ac:dyDescent="0.25">
      <c r="A7" s="3" t="s">
        <v>105</v>
      </c>
      <c r="B7" s="5" t="s">
        <v>106</v>
      </c>
    </row>
    <row r="8" ht="20" customHeight="1" spans="1:2" x14ac:dyDescent="0.25">
      <c r="A8" s="3" t="s">
        <v>107</v>
      </c>
      <c r="B8" s="5" t="s">
        <v>74</v>
      </c>
    </row>
    <row r="9" ht="20" customHeight="1" spans="1:2" x14ac:dyDescent="0.25">
      <c r="A9" s="3" t="s">
        <v>108</v>
      </c>
      <c r="B9" s="5" t="s">
        <v>109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積算フクロウ（FUKULO／合同会社商陣）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