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<sst xmlns="http://schemas.openxmlformats.org/spreadsheetml/2006/main" count="248" uniqueCount="100">
  <si>
    <t>御見積書（塗装工事）</t>
  </si>
  <si>
    <t xml:space="preserve">　　　　　　　　　　御中</t>
  </si>
  <si>
    <t>見積番号</t>
  </si>
  <si>
    <t xml:space="preserve">　　　　　　　　　　様</t>
  </si>
  <si>
    <t>見積日</t>
  </si>
  <si>
    <t>下記のとおり御見積申し上げます。</t>
  </si>
  <si>
    <t>有効期限</t>
  </si>
  <si>
    <t>工事名</t>
  </si>
  <si>
    <t>株式会社サンプル塗装</t>
  </si>
  <si>
    <t>工事場所</t>
  </si>
  <si>
    <t>〒000-0000 東京都サンプル市1-2-3</t>
  </si>
  <si>
    <t>工期</t>
  </si>
  <si>
    <t>TEL 000-000-0000</t>
  </si>
  <si>
    <t>支払条件</t>
  </si>
  <si>
    <t>担当：山田 太郎</t>
  </si>
  <si>
    <t>登録番号</t>
  </si>
  <si>
    <t>T0000000000000（自社の登録番号に直す）</t>
  </si>
  <si>
    <t>御見積金額（税込）</t>
  </si>
  <si>
    <t>1. 数量の計算（図面の寸法から）</t>
  </si>
  <si>
    <t>No.</t>
  </si>
  <si>
    <t>部位</t>
  </si>
  <si>
    <t>計算の内訳</t>
  </si>
  <si>
    <t>長さ（m）</t>
  </si>
  <si>
    <t>高さ・幅（m）</t>
  </si>
  <si>
    <t>箇所数</t>
  </si>
  <si>
    <t>数量</t>
  </si>
  <si>
    <t>単位</t>
  </si>
  <si>
    <t>控除（窓・開口など塗らない・貼らない部分）は、箇所数をマイナスで入れると合計から引かれます。</t>
  </si>
  <si>
    <t>部位ごとの合計（部位の名前が同じ行を合計します）</t>
  </si>
  <si>
    <t>数量の合計</t>
  </si>
  <si>
    <t>外壁</t>
  </si>
  <si>
    <t>m²</t>
  </si>
  <si>
    <t>屋根</t>
  </si>
  <si>
    <t>付帯部</t>
  </si>
  <si>
    <t>m</t>
  </si>
  <si>
    <t>2. 明細</t>
  </si>
  <si>
    <t>区分</t>
  </si>
  <si>
    <t>名称・仕様</t>
  </si>
  <si>
    <t>単価</t>
  </si>
  <si>
    <t>金額</t>
  </si>
  <si>
    <t>備考</t>
  </si>
  <si>
    <t>仮設</t>
  </si>
  <si>
    <t>足場の組立・解体（架け面積）</t>
  </si>
  <si>
    <t>飛散防止メッシュシート</t>
  </si>
  <si>
    <t>高圧洗浄</t>
  </si>
  <si>
    <t>養生（窓・設備まわり）</t>
  </si>
  <si>
    <t>式</t>
  </si>
  <si>
    <t>下地補修（ひび割れ・シーリング）</t>
  </si>
  <si>
    <t>下塗り（シーラー）</t>
  </si>
  <si>
    <t>中塗り（シリコン樹脂塗料）</t>
  </si>
  <si>
    <t>上塗り（シリコン樹脂塗料）</t>
  </si>
  <si>
    <t>下塗り・中塗り・上塗り</t>
  </si>
  <si>
    <t>雨樋の塗装</t>
  </si>
  <si>
    <t>処分</t>
  </si>
  <si>
    <t>廃材の処分・清掃</t>
  </si>
  <si>
    <t>小計（直接工事費）</t>
  </si>
  <si>
    <t>諸経費（小計×率%）</t>
  </si>
  <si>
    <t>出精値引き</t>
  </si>
  <si>
    <t>値引きはマイナスで入れる</t>
  </si>
  <si>
    <t>税抜合計</t>
  </si>
  <si>
    <t>消費税（10%）</t>
  </si>
  <si>
    <t>合計（税込）</t>
  </si>
  <si>
    <t>区分ごとの金額（区分の名前が同じ行を合計します）</t>
  </si>
  <si>
    <t>株式会社サンプル建設 御中</t>
  </si>
  <si>
    <t>P-2026-0412</t>
  </si>
  <si>
    <t>工事部 佐藤 一郎 様</t>
  </si>
  <si>
    <t>2026年10月17日</t>
  </si>
  <si>
    <t>見積日から30日間</t>
  </si>
  <si>
    <t>〇〇様邸 外壁・屋根塗装工事</t>
  </si>
  <si>
    <t>東京都サンプル市〇〇町4-5-6</t>
  </si>
  <si>
    <t>2026年11月上旬〜11月下旬（約3週間・雨天順延）</t>
  </si>
  <si>
    <t>工事完了後 月末締め翌月末払い</t>
  </si>
  <si>
    <t>北面 12.0×6.0</t>
  </si>
  <si>
    <t>南面 12.0×6.0</t>
  </si>
  <si>
    <t>東面 8.0×6.0</t>
  </si>
  <si>
    <t>西面 8.0×6.0</t>
  </si>
  <si>
    <t>窓 1.6×1.2（控除）</t>
  </si>
  <si>
    <t>屋根の面積（図面の値）</t>
  </si>
  <si>
    <t>雨樋の長さ</t>
  </si>
  <si>
    <t>例の単価。足場の見積書で出す</t>
  </si>
  <si>
    <t>補修の範囲は現地調査で決める</t>
  </si>
  <si>
    <t>塗料名・メーカーを書く</t>
  </si>
  <si>
    <t>例の率</t>
  </si>
  <si>
    <t>塗装面積は図面の寸法から計算しています（窓は控除）。塗料はシリコン樹脂塗料・3回塗りで御見積しています。単価・率は記入例のための架空の値です。</t>
  </si>
  <si>
    <t>塗装工事の見積書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</si>
  <si>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</si>
  <si>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</si>
  <si>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</si>
  <si>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</si>
  <si>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</si>
  <si>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「数量の計算」に、外壁の各面・屋根・付帯部の寸法を1行ずつ入れます（窓などの控除は箇所数をマイナス）。部位ごとの合計が明細の数量に入るので、明細の単価を入れると金額・小計・諸経費・合計と、上の御見積金額が出ます。</t>
  </si>
  <si>
    <t>自社に合わせて直すなら</t>
  </si>
  <si>
    <t>使う塗料や工程が違うときは、明細の名称を直します（例：フッ素樹脂塗料、4回塗り）。部位の名前を変えるときは、「部位ごとの合計」の名前も同じに直してください。</t>
  </si>
  <si>
    <t>気をつけること</t>
  </si>
  <si>
    <t>記入例の寸法・単価・率はすべて架空の値です。数式のセル（数量・金額・合計）は上書きしないでください。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</si>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</sst>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¥&quot;#,##0"/>
    <numFmt numFmtId="165" formatCode="#,##0;-#,##0;&quot;&quot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sz val="14"/>
    </font>
    <font>
      <b/>
      <color rgb="FFFFFFFF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FF4C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1</v>
      </c>
      <c r="B3" s="2"/>
      <c r="C3" s="2"/>
      <c r="D3" s="2"/>
      <c r="E3" s="3" t="s">
        <v>2</v>
      </c>
      <c r="F3" s="4"/>
      <c r="G3" s="4"/>
      <c r="H3" s="4"/>
    </row>
    <row r="4" ht="20" customHeight="1" spans="1:8" x14ac:dyDescent="0.25">
      <c r="A4" s="5" t="s">
        <v>3</v>
      </c>
      <c r="B4" s="5"/>
      <c r="C4" s="5"/>
      <c r="D4" s="5"/>
      <c r="E4" s="3" t="s">
        <v>4</v>
      </c>
      <c r="F4" s="4"/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/>
      <c r="G5" s="4"/>
      <c r="H5" s="4"/>
    </row>
    <row r="6" ht="20" customHeight="1" spans="1:8" x14ac:dyDescent="0.25">
      <c r="A6" s="3" t="s">
        <v>7</v>
      </c>
      <c r="B6" s="4"/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/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/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/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G54</f>
        <v>0</v>
      </c>
      <c r="D12" s="7"/>
      <c r="E12" s="7"/>
    </row>
    <row r="13" ht="20" customHeight="1" x14ac:dyDescent="0.25"/>
    <row r="14" ht="20" customHeight="1" spans="1:8" x14ac:dyDescent="0.25">
      <c r="A14" s="2" t="s">
        <v>18</v>
      </c>
      <c r="B14" s="2"/>
      <c r="C14" s="2"/>
      <c r="D14" s="2"/>
      <c r="E14" s="2"/>
      <c r="F14" s="2"/>
      <c r="G14" s="2"/>
      <c r="H14" s="2"/>
    </row>
    <row r="15" ht="20" customHeight="1" spans="1:8" x14ac:dyDescent="0.25">
      <c r="A15" s="8" t="s">
        <v>19</v>
      </c>
      <c r="B15" s="8" t="s">
        <v>20</v>
      </c>
      <c r="C15" s="8" t="s">
        <v>21</v>
      </c>
      <c r="D15" s="8" t="s">
        <v>22</v>
      </c>
      <c r="E15" s="8" t="s">
        <v>23</v>
      </c>
      <c r="F15" s="8" t="s">
        <v>24</v>
      </c>
      <c r="G15" s="8" t="s">
        <v>25</v>
      </c>
      <c r="H15" s="8" t="s">
        <v>26</v>
      </c>
    </row>
    <row r="16" ht="20" customHeight="1" spans="1:8" x14ac:dyDescent="0.25">
      <c r="A16" s="9">
        <v>1</v>
      </c>
      <c r="B16" s="4"/>
      <c r="C16" s="4"/>
      <c r="D16" s="9"/>
      <c r="E16" s="9"/>
      <c r="F16" s="9"/>
      <c r="G16" s="9">
        <f>IF(D16="","",ROUND(IF(E16="",D16*F16,D16*E16*F16),2))</f>
      </c>
      <c r="H16" s="5"/>
    </row>
    <row r="17" ht="20" customHeight="1" spans="1:8" x14ac:dyDescent="0.25">
      <c r="A17" s="9">
        <v>2</v>
      </c>
      <c r="B17" s="4"/>
      <c r="C17" s="4"/>
      <c r="D17" s="9"/>
      <c r="E17" s="9"/>
      <c r="F17" s="9"/>
      <c r="G17" s="9">
        <f>IF(D17="","",ROUND(IF(E17="",D17*F17,D17*E17*F17),2))</f>
      </c>
      <c r="H17" s="5"/>
    </row>
    <row r="18" ht="20" customHeight="1" spans="1:8" x14ac:dyDescent="0.25">
      <c r="A18" s="9">
        <v>3</v>
      </c>
      <c r="B18" s="4"/>
      <c r="C18" s="4"/>
      <c r="D18" s="9"/>
      <c r="E18" s="9"/>
      <c r="F18" s="9"/>
      <c r="G18" s="9">
        <f>IF(D18="","",ROUND(IF(E18="",D18*F18,D18*E18*F18),2))</f>
      </c>
      <c r="H18" s="5"/>
    </row>
    <row r="19" ht="20" customHeight="1" spans="1:8" x14ac:dyDescent="0.25">
      <c r="A19" s="9">
        <v>4</v>
      </c>
      <c r="B19" s="4"/>
      <c r="C19" s="4"/>
      <c r="D19" s="9"/>
      <c r="E19" s="9"/>
      <c r="F19" s="9"/>
      <c r="G19" s="9">
        <f>IF(D19="","",ROUND(IF(E19="",D19*F19,D19*E19*F19),2))</f>
      </c>
      <c r="H19" s="5"/>
    </row>
    <row r="20" ht="20" customHeight="1" spans="1:8" x14ac:dyDescent="0.25">
      <c r="A20" s="9">
        <v>5</v>
      </c>
      <c r="B20" s="4"/>
      <c r="C20" s="4"/>
      <c r="D20" s="9"/>
      <c r="E20" s="9"/>
      <c r="F20" s="9"/>
      <c r="G20" s="9">
        <f>IF(D20="","",ROUND(IF(E20="",D20*F20,D20*E20*F20),2))</f>
      </c>
      <c r="H20" s="5"/>
    </row>
    <row r="21" ht="20" customHeight="1" spans="1:8" x14ac:dyDescent="0.25">
      <c r="A21" s="9">
        <v>6</v>
      </c>
      <c r="B21" s="4"/>
      <c r="C21" s="4"/>
      <c r="D21" s="9"/>
      <c r="E21" s="9"/>
      <c r="F21" s="9"/>
      <c r="G21" s="9">
        <f>IF(D21="","",ROUND(IF(E21="",D21*F21,D21*E21*F21),2))</f>
      </c>
      <c r="H21" s="5"/>
    </row>
    <row r="22" ht="20" customHeight="1" spans="1:8" x14ac:dyDescent="0.25">
      <c r="A22" s="9">
        <v>7</v>
      </c>
      <c r="B22" s="4"/>
      <c r="C22" s="4"/>
      <c r="D22" s="9"/>
      <c r="E22" s="9"/>
      <c r="F22" s="9"/>
      <c r="G22" s="9">
        <f>IF(D22="","",ROUND(IF(E22="",D22*F22,D22*E22*F22),2))</f>
      </c>
      <c r="H22" s="5"/>
    </row>
    <row r="23" ht="20" customHeight="1" spans="1:8" x14ac:dyDescent="0.25">
      <c r="A23" s="9">
        <v>8</v>
      </c>
      <c r="B23" s="4"/>
      <c r="C23" s="4"/>
      <c r="D23" s="9"/>
      <c r="E23" s="9"/>
      <c r="F23" s="9"/>
      <c r="G23" s="9">
        <f>IF(D23="","",ROUND(IF(E23="",D23*F23,D23*E23*F23),2))</f>
      </c>
      <c r="H23" s="5"/>
    </row>
    <row r="24" ht="20" customHeight="1" spans="1:8" x14ac:dyDescent="0.25">
      <c r="A24" s="9">
        <v>9</v>
      </c>
      <c r="B24" s="4"/>
      <c r="C24" s="4"/>
      <c r="D24" s="9"/>
      <c r="E24" s="9"/>
      <c r="F24" s="9"/>
      <c r="G24" s="9">
        <f>IF(D24="","",ROUND(IF(E24="",D24*F24,D24*E24*F24),2))</f>
      </c>
      <c r="H24" s="5"/>
    </row>
    <row r="25" ht="20" customHeight="1" spans="1:8" x14ac:dyDescent="0.25">
      <c r="A25" s="6" t="s">
        <v>27</v>
      </c>
      <c r="B25" s="6"/>
      <c r="C25" s="6"/>
      <c r="D25" s="6"/>
      <c r="E25" s="6"/>
      <c r="F25" s="6"/>
      <c r="G25" s="6"/>
      <c r="H25" s="6"/>
    </row>
    <row r="26" ht="20" customHeight="1" spans="1:8" x14ac:dyDescent="0.25">
      <c r="A26" s="2" t="s">
        <v>28</v>
      </c>
      <c r="B26" s="2"/>
      <c r="C26" s="2"/>
      <c r="D26" s="2"/>
      <c r="E26" s="2"/>
      <c r="F26" s="2"/>
      <c r="G26" s="2"/>
      <c r="H26" s="2"/>
    </row>
    <row r="27" ht="20" customHeight="1" spans="2:4" x14ac:dyDescent="0.25">
      <c r="B27" s="8" t="s">
        <v>20</v>
      </c>
      <c r="C27" s="8" t="s">
        <v>29</v>
      </c>
      <c r="D27" s="8" t="s">
        <v>26</v>
      </c>
    </row>
    <row r="28" ht="20" customHeight="1" spans="2:4" x14ac:dyDescent="0.25">
      <c r="B28" s="4" t="s">
        <v>30</v>
      </c>
      <c r="C28" s="9">
        <f>IF(COUNTIF($B$16:$B$24,B28)=0,"",SUMIF($B$16:$B$24,B28,$G$16:$G$24))</f>
      </c>
      <c r="D28" s="5" t="s">
        <v>31</v>
      </c>
    </row>
    <row r="29" ht="20" customHeight="1" spans="2:4" x14ac:dyDescent="0.25">
      <c r="B29" s="4" t="s">
        <v>32</v>
      </c>
      <c r="C29" s="9">
        <f>IF(COUNTIF($B$16:$B$24,B29)=0,"",SUMIF($B$16:$B$24,B29,$G$16:$G$24))</f>
      </c>
      <c r="D29" s="5" t="s">
        <v>31</v>
      </c>
    </row>
    <row r="30" ht="20" customHeight="1" spans="2:4" x14ac:dyDescent="0.25">
      <c r="B30" s="4" t="s">
        <v>33</v>
      </c>
      <c r="C30" s="9">
        <f>IF(COUNTIF($B$16:$B$24,B30)=0,"",SUMIF($B$16:$B$24,B30,$G$16:$G$24))</f>
      </c>
      <c r="D30" s="5" t="s">
        <v>34</v>
      </c>
    </row>
    <row r="31" ht="20" customHeight="1" x14ac:dyDescent="0.25"/>
    <row r="32" ht="20" customHeight="1" spans="1:8" x14ac:dyDescent="0.25">
      <c r="A32" s="2" t="s">
        <v>35</v>
      </c>
      <c r="B32" s="2"/>
      <c r="C32" s="2"/>
      <c r="D32" s="2"/>
      <c r="E32" s="2"/>
      <c r="F32" s="2"/>
      <c r="G32" s="2"/>
      <c r="H32" s="2"/>
    </row>
    <row r="33" ht="20" customHeight="1" spans="1:8" x14ac:dyDescent="0.25">
      <c r="A33" s="8" t="s">
        <v>19</v>
      </c>
      <c r="B33" s="8" t="s">
        <v>36</v>
      </c>
      <c r="C33" s="8" t="s">
        <v>37</v>
      </c>
      <c r="D33" s="8" t="s">
        <v>25</v>
      </c>
      <c r="E33" s="8" t="s">
        <v>26</v>
      </c>
      <c r="F33" s="8" t="s">
        <v>38</v>
      </c>
      <c r="G33" s="8" t="s">
        <v>39</v>
      </c>
      <c r="H33" s="8" t="s">
        <v>40</v>
      </c>
    </row>
    <row r="34" ht="20" customHeight="1" spans="1:8" x14ac:dyDescent="0.25">
      <c r="A34" s="9">
        <v>1</v>
      </c>
      <c r="B34" s="4" t="s">
        <v>41</v>
      </c>
      <c r="C34" s="4" t="s">
        <v>42</v>
      </c>
      <c r="D34" s="9"/>
      <c r="E34" s="5" t="s">
        <v>31</v>
      </c>
      <c r="F34" s="10"/>
      <c r="G34" s="10">
        <f>IF(OR(D34="",F34=""),"",ROUND(D34*F34,0))</f>
      </c>
      <c r="H34" s="5"/>
    </row>
    <row r="35" ht="20" customHeight="1" spans="1:8" x14ac:dyDescent="0.25">
      <c r="A35" s="9">
        <v>2</v>
      </c>
      <c r="B35" s="4" t="s">
        <v>41</v>
      </c>
      <c r="C35" s="4" t="s">
        <v>43</v>
      </c>
      <c r="D35" s="9"/>
      <c r="E35" s="5" t="s">
        <v>31</v>
      </c>
      <c r="F35" s="10"/>
      <c r="G35" s="10">
        <f>IF(OR(D35="",F35=""),"",ROUND(D35*F35,0))</f>
      </c>
      <c r="H35" s="5"/>
    </row>
    <row r="36" ht="20" customHeight="1" spans="1:8" x14ac:dyDescent="0.25">
      <c r="A36" s="9">
        <v>3</v>
      </c>
      <c r="B36" s="4" t="s">
        <v>30</v>
      </c>
      <c r="C36" s="4" t="s">
        <v>44</v>
      </c>
      <c r="D36" s="9">
        <f>IF($C$28="","",$C$28)</f>
      </c>
      <c r="E36" s="5" t="s">
        <v>31</v>
      </c>
      <c r="F36" s="10"/>
      <c r="G36" s="10">
        <f>IF(OR(D36="",F36=""),"",ROUND(D36*F36,0))</f>
      </c>
      <c r="H36" s="5"/>
    </row>
    <row r="37" ht="20" customHeight="1" spans="1:8" x14ac:dyDescent="0.25">
      <c r="A37" s="9">
        <v>4</v>
      </c>
      <c r="B37" s="4" t="s">
        <v>30</v>
      </c>
      <c r="C37" s="4" t="s">
        <v>45</v>
      </c>
      <c r="D37" s="9"/>
      <c r="E37" s="5" t="s">
        <v>46</v>
      </c>
      <c r="F37" s="10"/>
      <c r="G37" s="10">
        <f>IF(OR(D37="",F37=""),"",ROUND(D37*F37,0))</f>
      </c>
      <c r="H37" s="5"/>
    </row>
    <row r="38" ht="20" customHeight="1" spans="1:8" x14ac:dyDescent="0.25">
      <c r="A38" s="9">
        <v>5</v>
      </c>
      <c r="B38" s="4" t="s">
        <v>30</v>
      </c>
      <c r="C38" s="4" t="s">
        <v>47</v>
      </c>
      <c r="D38" s="9"/>
      <c r="E38" s="5" t="s">
        <v>46</v>
      </c>
      <c r="F38" s="10"/>
      <c r="G38" s="10">
        <f>IF(OR(D38="",F38=""),"",ROUND(D38*F38,0))</f>
      </c>
      <c r="H38" s="5"/>
    </row>
    <row r="39" ht="20" customHeight="1" spans="1:8" x14ac:dyDescent="0.25">
      <c r="A39" s="9">
        <v>6</v>
      </c>
      <c r="B39" s="4" t="s">
        <v>30</v>
      </c>
      <c r="C39" s="4" t="s">
        <v>48</v>
      </c>
      <c r="D39" s="9">
        <f>IF($C$28="","",$C$28)</f>
      </c>
      <c r="E39" s="5" t="s">
        <v>31</v>
      </c>
      <c r="F39" s="10"/>
      <c r="G39" s="10">
        <f>IF(OR(D39="",F39=""),"",ROUND(D39*F39,0))</f>
      </c>
      <c r="H39" s="5"/>
    </row>
    <row r="40" ht="20" customHeight="1" spans="1:8" x14ac:dyDescent="0.25">
      <c r="A40" s="9">
        <v>7</v>
      </c>
      <c r="B40" s="4" t="s">
        <v>30</v>
      </c>
      <c r="C40" s="4" t="s">
        <v>49</v>
      </c>
      <c r="D40" s="9">
        <f>IF($C$28="","",$C$28)</f>
      </c>
      <c r="E40" s="5" t="s">
        <v>31</v>
      </c>
      <c r="F40" s="10"/>
      <c r="G40" s="10">
        <f>IF(OR(D40="",F40=""),"",ROUND(D40*F40,0))</f>
      </c>
      <c r="H40" s="5"/>
    </row>
    <row r="41" ht="20" customHeight="1" spans="1:8" x14ac:dyDescent="0.25">
      <c r="A41" s="9">
        <v>8</v>
      </c>
      <c r="B41" s="4" t="s">
        <v>30</v>
      </c>
      <c r="C41" s="4" t="s">
        <v>50</v>
      </c>
      <c r="D41" s="9">
        <f>IF($C$28="","",$C$28)</f>
      </c>
      <c r="E41" s="5" t="s">
        <v>31</v>
      </c>
      <c r="F41" s="10"/>
      <c r="G41" s="10">
        <f>IF(OR(D41="",F41=""),"",ROUND(D41*F41,0))</f>
      </c>
      <c r="H41" s="5"/>
    </row>
    <row r="42" ht="20" customHeight="1" spans="1:8" x14ac:dyDescent="0.25">
      <c r="A42" s="9">
        <v>9</v>
      </c>
      <c r="B42" s="4" t="s">
        <v>32</v>
      </c>
      <c r="C42" s="4" t="s">
        <v>44</v>
      </c>
      <c r="D42" s="9">
        <f>IF($C$29="","",$C$29)</f>
      </c>
      <c r="E42" s="5" t="s">
        <v>31</v>
      </c>
      <c r="F42" s="10"/>
      <c r="G42" s="10">
        <f>IF(OR(D42="",F42=""),"",ROUND(D42*F42,0))</f>
      </c>
      <c r="H42" s="5"/>
    </row>
    <row r="43" ht="20" customHeight="1" spans="1:8" x14ac:dyDescent="0.25">
      <c r="A43" s="9">
        <v>10</v>
      </c>
      <c r="B43" s="4" t="s">
        <v>32</v>
      </c>
      <c r="C43" s="4" t="s">
        <v>51</v>
      </c>
      <c r="D43" s="9">
        <f>IF($C$29="","",$C$29)</f>
      </c>
      <c r="E43" s="5" t="s">
        <v>31</v>
      </c>
      <c r="F43" s="10"/>
      <c r="G43" s="10">
        <f>IF(OR(D43="",F43=""),"",ROUND(D43*F43,0))</f>
      </c>
      <c r="H43" s="5"/>
    </row>
    <row r="44" ht="20" customHeight="1" spans="1:8" x14ac:dyDescent="0.25">
      <c r="A44" s="9">
        <v>11</v>
      </c>
      <c r="B44" s="4" t="s">
        <v>33</v>
      </c>
      <c r="C44" s="4" t="s">
        <v>52</v>
      </c>
      <c r="D44" s="9">
        <f>IF($C$30="","",$C$30)</f>
      </c>
      <c r="E44" s="5" t="s">
        <v>34</v>
      </c>
      <c r="F44" s="10"/>
      <c r="G44" s="10">
        <f>IF(OR(D44="",F44=""),"",ROUND(D44*F44,0))</f>
      </c>
      <c r="H44" s="5"/>
    </row>
    <row r="45" ht="20" customHeight="1" spans="1:8" x14ac:dyDescent="0.25">
      <c r="A45" s="9">
        <v>12</v>
      </c>
      <c r="B45" s="4" t="s">
        <v>53</v>
      </c>
      <c r="C45" s="4" t="s">
        <v>54</v>
      </c>
      <c r="D45" s="9"/>
      <c r="E45" s="5" t="s">
        <v>46</v>
      </c>
      <c r="F45" s="10"/>
      <c r="G45" s="10">
        <f>IF(OR(D45="",F45=""),"",ROUND(D45*F45,0))</f>
      </c>
      <c r="H45" s="5"/>
    </row>
    <row r="46" ht="20" customHeight="1" spans="1:8" x14ac:dyDescent="0.25">
      <c r="A46" s="9">
        <v>13</v>
      </c>
      <c r="B46" s="4"/>
      <c r="C46" s="4"/>
      <c r="D46" s="9"/>
      <c r="E46" s="5"/>
      <c r="F46" s="10"/>
      <c r="G46" s="10">
        <f>IF(OR(D46="",F46=""),"",ROUND(D46*F46,0))</f>
      </c>
      <c r="H46" s="5"/>
    </row>
    <row r="47" ht="20" customHeight="1" spans="1:8" x14ac:dyDescent="0.25">
      <c r="A47" s="9">
        <v>14</v>
      </c>
      <c r="B47" s="4"/>
      <c r="C47" s="4"/>
      <c r="D47" s="9"/>
      <c r="E47" s="5"/>
      <c r="F47" s="10"/>
      <c r="G47" s="10">
        <f>IF(OR(D47="",F47=""),"",ROUND(D47*F47,0))</f>
      </c>
      <c r="H47" s="5"/>
    </row>
    <row r="48" ht="20" customHeight="1" spans="1:8" x14ac:dyDescent="0.25">
      <c r="A48" s="9">
        <v>15</v>
      </c>
      <c r="B48" s="4"/>
      <c r="C48" s="4"/>
      <c r="D48" s="9"/>
      <c r="E48" s="5"/>
      <c r="F48" s="10"/>
      <c r="G48" s="10">
        <f>IF(OR(D48="",F48=""),"",ROUND(D48*F48,0))</f>
      </c>
      <c r="H48" s="5"/>
    </row>
    <row r="49" ht="20" customHeight="1" spans="4:8" x14ac:dyDescent="0.25">
      <c r="D49" s="3" t="s">
        <v>55</v>
      </c>
      <c r="E49" s="3"/>
      <c r="F49" s="5"/>
      <c r="G49" s="10">
        <f>SUM(G34:G48)</f>
        <v>0</v>
      </c>
      <c r="H49" s="5"/>
    </row>
    <row r="50" ht="20" customHeight="1" spans="4:8" x14ac:dyDescent="0.25">
      <c r="D50" s="3" t="s">
        <v>56</v>
      </c>
      <c r="E50" s="3"/>
      <c r="F50" s="9"/>
      <c r="G50" s="10">
        <f>ROUNDDOWN(G49*F50/100,0)</f>
        <v>0</v>
      </c>
      <c r="H50" s="5"/>
    </row>
    <row r="51" ht="20" customHeight="1" spans="4:8" x14ac:dyDescent="0.25">
      <c r="D51" s="3" t="s">
        <v>57</v>
      </c>
      <c r="E51" s="3"/>
      <c r="F51" s="5"/>
      <c r="G51" s="10"/>
      <c r="H51" s="5" t="s">
        <v>58</v>
      </c>
    </row>
    <row r="52" ht="20" customHeight="1" spans="4:8" x14ac:dyDescent="0.25">
      <c r="D52" s="3" t="s">
        <v>59</v>
      </c>
      <c r="E52" s="3"/>
      <c r="F52" s="5"/>
      <c r="G52" s="10">
        <f>SUM(G49:G51)</f>
        <v>0</v>
      </c>
      <c r="H52" s="5"/>
    </row>
    <row r="53" ht="20" customHeight="1" spans="4:8" x14ac:dyDescent="0.25">
      <c r="D53" s="3" t="s">
        <v>60</v>
      </c>
      <c r="E53" s="3"/>
      <c r="F53" s="5"/>
      <c r="G53" s="10">
        <f>ROUNDDOWN(G52*0.1,0)</f>
        <v>0</v>
      </c>
      <c r="H53" s="5"/>
    </row>
    <row r="54" ht="20" customHeight="1" spans="4:8" x14ac:dyDescent="0.25">
      <c r="D54" s="3" t="s">
        <v>61</v>
      </c>
      <c r="E54" s="3"/>
      <c r="F54" s="5"/>
      <c r="G54" s="7">
        <f>G52+G53</f>
        <v>0</v>
      </c>
      <c r="H54" s="5"/>
    </row>
    <row r="55" ht="20" customHeight="1" x14ac:dyDescent="0.25"/>
    <row r="56" ht="20" customHeight="1" spans="1:8" x14ac:dyDescent="0.25">
      <c r="A56" s="2" t="s">
        <v>62</v>
      </c>
      <c r="B56" s="2"/>
      <c r="C56" s="2"/>
      <c r="D56" s="2"/>
      <c r="E56" s="2"/>
      <c r="F56" s="2"/>
      <c r="G56" s="2"/>
      <c r="H56" s="2"/>
    </row>
    <row r="57" ht="20" customHeight="1" spans="2:3" x14ac:dyDescent="0.25">
      <c r="B57" s="8" t="s">
        <v>36</v>
      </c>
      <c r="C57" s="8" t="s">
        <v>39</v>
      </c>
    </row>
    <row r="58" ht="20" customHeight="1" spans="2:3" x14ac:dyDescent="0.25">
      <c r="B58" s="4" t="s">
        <v>41</v>
      </c>
      <c r="C58" s="10">
        <f>IF(B58="","",SUMIF($B$34:$B$48,B58,$G$34:$G$48))</f>
      </c>
    </row>
    <row r="59" ht="20" customHeight="1" spans="2:3" x14ac:dyDescent="0.25">
      <c r="B59" s="4" t="s">
        <v>30</v>
      </c>
      <c r="C59" s="10">
        <f>IF(B59="","",SUMIF($B$34:$B$48,B59,$G$34:$G$48))</f>
      </c>
    </row>
    <row r="60" ht="20" customHeight="1" spans="2:3" x14ac:dyDescent="0.25">
      <c r="B60" s="4" t="s">
        <v>32</v>
      </c>
      <c r="C60" s="10">
        <f>IF(B60="","",SUMIF($B$34:$B$48,B60,$G$34:$G$48))</f>
      </c>
    </row>
    <row r="61" ht="20" customHeight="1" spans="2:3" x14ac:dyDescent="0.25">
      <c r="B61" s="4" t="s">
        <v>33</v>
      </c>
      <c r="C61" s="10">
        <f>IF(B61="","",SUMIF($B$34:$B$48,B61,$G$34:$G$48))</f>
      </c>
    </row>
    <row r="62" ht="20" customHeight="1" spans="2:3" x14ac:dyDescent="0.25">
      <c r="B62" s="4" t="s">
        <v>53</v>
      </c>
      <c r="C62" s="10">
        <f>IF(B62="","",SUMIF($B$34:$B$48,B62,$G$34:$G$48))</f>
      </c>
    </row>
    <row r="63" ht="20" customHeight="1" x14ac:dyDescent="0.25"/>
    <row r="64" ht="48" customHeight="1" spans="1:8" x14ac:dyDescent="0.25">
      <c r="A64" s="3" t="s">
        <v>40</v>
      </c>
      <c r="B64" s="4"/>
      <c r="C64" s="4"/>
      <c r="D64" s="4"/>
      <c r="E64" s="4"/>
      <c r="F64" s="4"/>
      <c r="G64" s="4"/>
      <c r="H64" s="4"/>
    </row>
  </sheetData>
  <mergeCells count="30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4:H14"/>
    <mergeCell ref="A25:H25"/>
    <mergeCell ref="A26:H26"/>
    <mergeCell ref="A32:H32"/>
    <mergeCell ref="D49:E49"/>
    <mergeCell ref="D50:E50"/>
    <mergeCell ref="D51:E51"/>
    <mergeCell ref="D52:E52"/>
    <mergeCell ref="D53:E53"/>
    <mergeCell ref="D54:E54"/>
    <mergeCell ref="A56:H56"/>
    <mergeCell ref="B64:H6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63</v>
      </c>
      <c r="B3" s="2"/>
      <c r="C3" s="2"/>
      <c r="D3" s="2"/>
      <c r="E3" s="3" t="s">
        <v>2</v>
      </c>
      <c r="F3" s="4" t="s">
        <v>64</v>
      </c>
      <c r="G3" s="4"/>
      <c r="H3" s="4"/>
    </row>
    <row r="4" ht="20" customHeight="1" spans="1:8" x14ac:dyDescent="0.25">
      <c r="A4" s="5" t="s">
        <v>65</v>
      </c>
      <c r="B4" s="5"/>
      <c r="C4" s="5"/>
      <c r="D4" s="5"/>
      <c r="E4" s="3" t="s">
        <v>4</v>
      </c>
      <c r="F4" s="4" t="s">
        <v>66</v>
      </c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 t="s">
        <v>67</v>
      </c>
      <c r="G5" s="4"/>
      <c r="H5" s="4"/>
    </row>
    <row r="6" ht="20" customHeight="1" spans="1:8" x14ac:dyDescent="0.25">
      <c r="A6" s="3" t="s">
        <v>7</v>
      </c>
      <c r="B6" s="4" t="s">
        <v>68</v>
      </c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 t="s">
        <v>69</v>
      </c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 t="s">
        <v>70</v>
      </c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 t="s">
        <v>71</v>
      </c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G54</f>
        <v>1426170</v>
      </c>
      <c r="D12" s="7"/>
      <c r="E12" s="7"/>
    </row>
    <row r="13" ht="20" customHeight="1" x14ac:dyDescent="0.25"/>
    <row r="14" ht="20" customHeight="1" spans="1:8" x14ac:dyDescent="0.25">
      <c r="A14" s="2" t="s">
        <v>18</v>
      </c>
      <c r="B14" s="2"/>
      <c r="C14" s="2"/>
      <c r="D14" s="2"/>
      <c r="E14" s="2"/>
      <c r="F14" s="2"/>
      <c r="G14" s="2"/>
      <c r="H14" s="2"/>
    </row>
    <row r="15" ht="20" customHeight="1" spans="1:8" x14ac:dyDescent="0.25">
      <c r="A15" s="8" t="s">
        <v>19</v>
      </c>
      <c r="B15" s="8" t="s">
        <v>20</v>
      </c>
      <c r="C15" s="8" t="s">
        <v>21</v>
      </c>
      <c r="D15" s="8" t="s">
        <v>22</v>
      </c>
      <c r="E15" s="8" t="s">
        <v>23</v>
      </c>
      <c r="F15" s="8" t="s">
        <v>24</v>
      </c>
      <c r="G15" s="8" t="s">
        <v>25</v>
      </c>
      <c r="H15" s="8" t="s">
        <v>26</v>
      </c>
    </row>
    <row r="16" ht="20" customHeight="1" spans="1:8" x14ac:dyDescent="0.25">
      <c r="A16" s="9">
        <v>1</v>
      </c>
      <c r="B16" s="4" t="s">
        <v>30</v>
      </c>
      <c r="C16" s="4" t="s">
        <v>72</v>
      </c>
      <c r="D16" s="9">
        <v>12</v>
      </c>
      <c r="E16" s="9">
        <v>6</v>
      </c>
      <c r="F16" s="9">
        <v>1</v>
      </c>
      <c r="G16" s="9">
        <f>IF(D16="","",ROUND(IF(E16="",D16*F16,D16*E16*F16),2))</f>
        <v>72</v>
      </c>
      <c r="H16" s="5" t="s">
        <v>31</v>
      </c>
    </row>
    <row r="17" ht="20" customHeight="1" spans="1:8" x14ac:dyDescent="0.25">
      <c r="A17" s="9">
        <v>2</v>
      </c>
      <c r="B17" s="4" t="s">
        <v>30</v>
      </c>
      <c r="C17" s="4" t="s">
        <v>73</v>
      </c>
      <c r="D17" s="9">
        <v>12</v>
      </c>
      <c r="E17" s="9">
        <v>6</v>
      </c>
      <c r="F17" s="9">
        <v>1</v>
      </c>
      <c r="G17" s="9">
        <f>IF(D17="","",ROUND(IF(E17="",D17*F17,D17*E17*F17),2))</f>
        <v>72</v>
      </c>
      <c r="H17" s="5" t="s">
        <v>31</v>
      </c>
    </row>
    <row r="18" ht="20" customHeight="1" spans="1:8" x14ac:dyDescent="0.25">
      <c r="A18" s="9">
        <v>3</v>
      </c>
      <c r="B18" s="4" t="s">
        <v>30</v>
      </c>
      <c r="C18" s="4" t="s">
        <v>74</v>
      </c>
      <c r="D18" s="9">
        <v>8</v>
      </c>
      <c r="E18" s="9">
        <v>6</v>
      </c>
      <c r="F18" s="9">
        <v>1</v>
      </c>
      <c r="G18" s="9">
        <f>IF(D18="","",ROUND(IF(E18="",D18*F18,D18*E18*F18),2))</f>
        <v>48</v>
      </c>
      <c r="H18" s="5" t="s">
        <v>31</v>
      </c>
    </row>
    <row r="19" ht="20" customHeight="1" spans="1:8" x14ac:dyDescent="0.25">
      <c r="A19" s="9">
        <v>4</v>
      </c>
      <c r="B19" s="4" t="s">
        <v>30</v>
      </c>
      <c r="C19" s="4" t="s">
        <v>75</v>
      </c>
      <c r="D19" s="9">
        <v>8</v>
      </c>
      <c r="E19" s="9">
        <v>6</v>
      </c>
      <c r="F19" s="9">
        <v>1</v>
      </c>
      <c r="G19" s="9">
        <f>IF(D19="","",ROUND(IF(E19="",D19*F19,D19*E19*F19),2))</f>
        <v>48</v>
      </c>
      <c r="H19" s="5" t="s">
        <v>31</v>
      </c>
    </row>
    <row r="20" ht="20" customHeight="1" spans="1:8" x14ac:dyDescent="0.25">
      <c r="A20" s="9">
        <v>5</v>
      </c>
      <c r="B20" s="4" t="s">
        <v>30</v>
      </c>
      <c r="C20" s="4" t="s">
        <v>76</v>
      </c>
      <c r="D20" s="9">
        <v>1.6</v>
      </c>
      <c r="E20" s="9">
        <v>1.2</v>
      </c>
      <c r="F20" s="9">
        <v>-10</v>
      </c>
      <c r="G20" s="9">
        <f>IF(D20="","",ROUND(IF(E20="",D20*F20,D20*E20*F20),2))</f>
        <v>-19.2</v>
      </c>
      <c r="H20" s="5" t="s">
        <v>31</v>
      </c>
    </row>
    <row r="21" ht="20" customHeight="1" spans="1:8" x14ac:dyDescent="0.25">
      <c r="A21" s="9">
        <v>6</v>
      </c>
      <c r="B21" s="4" t="s">
        <v>32</v>
      </c>
      <c r="C21" s="4" t="s">
        <v>77</v>
      </c>
      <c r="D21" s="9">
        <v>110</v>
      </c>
      <c r="E21" s="9"/>
      <c r="F21" s="9">
        <v>1</v>
      </c>
      <c r="G21" s="9">
        <f>IF(D21="","",ROUND(IF(E21="",D21*F21,D21*E21*F21),2))</f>
        <v>110</v>
      </c>
      <c r="H21" s="5" t="s">
        <v>31</v>
      </c>
    </row>
    <row r="22" ht="20" customHeight="1" spans="1:8" x14ac:dyDescent="0.25">
      <c r="A22" s="9">
        <v>7</v>
      </c>
      <c r="B22" s="4" t="s">
        <v>33</v>
      </c>
      <c r="C22" s="4" t="s">
        <v>78</v>
      </c>
      <c r="D22" s="9">
        <v>44</v>
      </c>
      <c r="E22" s="9"/>
      <c r="F22" s="9">
        <v>1</v>
      </c>
      <c r="G22" s="9">
        <f>IF(D22="","",ROUND(IF(E22="",D22*F22,D22*E22*F22),2))</f>
        <v>44</v>
      </c>
      <c r="H22" s="5" t="s">
        <v>34</v>
      </c>
    </row>
    <row r="23" ht="20" customHeight="1" spans="1:8" x14ac:dyDescent="0.25">
      <c r="A23" s="9">
        <v>8</v>
      </c>
      <c r="B23" s="4"/>
      <c r="C23" s="4"/>
      <c r="D23" s="9"/>
      <c r="E23" s="9"/>
      <c r="F23" s="9"/>
      <c r="G23" s="9">
        <f>IF(D23="","",ROUND(IF(E23="",D23*F23,D23*E23*F23),2))</f>
      </c>
      <c r="H23" s="5"/>
    </row>
    <row r="24" ht="20" customHeight="1" spans="1:8" x14ac:dyDescent="0.25">
      <c r="A24" s="9">
        <v>9</v>
      </c>
      <c r="B24" s="4"/>
      <c r="C24" s="4"/>
      <c r="D24" s="9"/>
      <c r="E24" s="9"/>
      <c r="F24" s="9"/>
      <c r="G24" s="9">
        <f>IF(D24="","",ROUND(IF(E24="",D24*F24,D24*E24*F24),2))</f>
      </c>
      <c r="H24" s="5"/>
    </row>
    <row r="25" ht="20" customHeight="1" spans="1:8" x14ac:dyDescent="0.25">
      <c r="A25" s="6" t="s">
        <v>27</v>
      </c>
      <c r="B25" s="6"/>
      <c r="C25" s="6"/>
      <c r="D25" s="6"/>
      <c r="E25" s="6"/>
      <c r="F25" s="6"/>
      <c r="G25" s="6"/>
      <c r="H25" s="6"/>
    </row>
    <row r="26" ht="20" customHeight="1" spans="1:8" x14ac:dyDescent="0.25">
      <c r="A26" s="2" t="s">
        <v>28</v>
      </c>
      <c r="B26" s="2"/>
      <c r="C26" s="2"/>
      <c r="D26" s="2"/>
      <c r="E26" s="2"/>
      <c r="F26" s="2"/>
      <c r="G26" s="2"/>
      <c r="H26" s="2"/>
    </row>
    <row r="27" ht="20" customHeight="1" spans="2:4" x14ac:dyDescent="0.25">
      <c r="B27" s="8" t="s">
        <v>20</v>
      </c>
      <c r="C27" s="8" t="s">
        <v>29</v>
      </c>
      <c r="D27" s="8" t="s">
        <v>26</v>
      </c>
    </row>
    <row r="28" ht="20" customHeight="1" spans="2:4" x14ac:dyDescent="0.25">
      <c r="B28" s="4" t="s">
        <v>30</v>
      </c>
      <c r="C28" s="9">
        <f>IF(COUNTIF($B$16:$B$24,B28)=0,"",SUMIF($B$16:$B$24,B28,$G$16:$G$24))</f>
        <v>220.8</v>
      </c>
      <c r="D28" s="5" t="s">
        <v>31</v>
      </c>
    </row>
    <row r="29" ht="20" customHeight="1" spans="2:4" x14ac:dyDescent="0.25">
      <c r="B29" s="4" t="s">
        <v>32</v>
      </c>
      <c r="C29" s="9">
        <f>IF(COUNTIF($B$16:$B$24,B29)=0,"",SUMIF($B$16:$B$24,B29,$G$16:$G$24))</f>
        <v>110</v>
      </c>
      <c r="D29" s="5" t="s">
        <v>31</v>
      </c>
    </row>
    <row r="30" ht="20" customHeight="1" spans="2:4" x14ac:dyDescent="0.25">
      <c r="B30" s="4" t="s">
        <v>33</v>
      </c>
      <c r="C30" s="9">
        <f>IF(COUNTIF($B$16:$B$24,B30)=0,"",SUMIF($B$16:$B$24,B30,$G$16:$G$24))</f>
        <v>44</v>
      </c>
      <c r="D30" s="5" t="s">
        <v>34</v>
      </c>
    </row>
    <row r="31" ht="20" customHeight="1" x14ac:dyDescent="0.25"/>
    <row r="32" ht="20" customHeight="1" spans="1:8" x14ac:dyDescent="0.25">
      <c r="A32" s="2" t="s">
        <v>35</v>
      </c>
      <c r="B32" s="2"/>
      <c r="C32" s="2"/>
      <c r="D32" s="2"/>
      <c r="E32" s="2"/>
      <c r="F32" s="2"/>
      <c r="G32" s="2"/>
      <c r="H32" s="2"/>
    </row>
    <row r="33" ht="20" customHeight="1" spans="1:8" x14ac:dyDescent="0.25">
      <c r="A33" s="8" t="s">
        <v>19</v>
      </c>
      <c r="B33" s="8" t="s">
        <v>36</v>
      </c>
      <c r="C33" s="8" t="s">
        <v>37</v>
      </c>
      <c r="D33" s="8" t="s">
        <v>25</v>
      </c>
      <c r="E33" s="8" t="s">
        <v>26</v>
      </c>
      <c r="F33" s="8" t="s">
        <v>38</v>
      </c>
      <c r="G33" s="8" t="s">
        <v>39</v>
      </c>
      <c r="H33" s="8" t="s">
        <v>40</v>
      </c>
    </row>
    <row r="34" ht="20" customHeight="1" spans="1:8" x14ac:dyDescent="0.25">
      <c r="A34" s="9">
        <v>1</v>
      </c>
      <c r="B34" s="4" t="s">
        <v>41</v>
      </c>
      <c r="C34" s="4" t="s">
        <v>42</v>
      </c>
      <c r="D34" s="9">
        <v>290</v>
      </c>
      <c r="E34" s="5" t="s">
        <v>31</v>
      </c>
      <c r="F34" s="10">
        <v>700</v>
      </c>
      <c r="G34" s="10">
        <f>IF(OR(D34="",F34=""),"",ROUND(D34*F34,0))</f>
        <v>203000</v>
      </c>
      <c r="H34" s="5" t="s">
        <v>79</v>
      </c>
    </row>
    <row r="35" ht="20" customHeight="1" spans="1:8" x14ac:dyDescent="0.25">
      <c r="A35" s="9">
        <v>2</v>
      </c>
      <c r="B35" s="4" t="s">
        <v>41</v>
      </c>
      <c r="C35" s="4" t="s">
        <v>43</v>
      </c>
      <c r="D35" s="9">
        <v>290</v>
      </c>
      <c r="E35" s="5" t="s">
        <v>31</v>
      </c>
      <c r="F35" s="10">
        <v>150</v>
      </c>
      <c r="G35" s="10">
        <f>IF(OR(D35="",F35=""),"",ROUND(D35*F35,0))</f>
        <v>43500</v>
      </c>
      <c r="H35" s="5"/>
    </row>
    <row r="36" ht="20" customHeight="1" spans="1:8" x14ac:dyDescent="0.25">
      <c r="A36" s="9">
        <v>3</v>
      </c>
      <c r="B36" s="4" t="s">
        <v>30</v>
      </c>
      <c r="C36" s="4" t="s">
        <v>44</v>
      </c>
      <c r="D36" s="9">
        <f>IF($C$28="","",$C$28)</f>
        <v>220.8</v>
      </c>
      <c r="E36" s="5" t="s">
        <v>31</v>
      </c>
      <c r="F36" s="10">
        <v>200</v>
      </c>
      <c r="G36" s="10">
        <f>IF(OR(D36="",F36=""),"",ROUND(D36*F36,0))</f>
        <v>44160</v>
      </c>
      <c r="H36" s="5"/>
    </row>
    <row r="37" ht="20" customHeight="1" spans="1:8" x14ac:dyDescent="0.25">
      <c r="A37" s="9">
        <v>4</v>
      </c>
      <c r="B37" s="4" t="s">
        <v>30</v>
      </c>
      <c r="C37" s="4" t="s">
        <v>45</v>
      </c>
      <c r="D37" s="9">
        <v>1</v>
      </c>
      <c r="E37" s="5" t="s">
        <v>46</v>
      </c>
      <c r="F37" s="10">
        <v>35000</v>
      </c>
      <c r="G37" s="10">
        <f>IF(OR(D37="",F37=""),"",ROUND(D37*F37,0))</f>
        <v>35000</v>
      </c>
      <c r="H37" s="5"/>
    </row>
    <row r="38" ht="20" customHeight="1" spans="1:8" x14ac:dyDescent="0.25">
      <c r="A38" s="9">
        <v>5</v>
      </c>
      <c r="B38" s="4" t="s">
        <v>30</v>
      </c>
      <c r="C38" s="4" t="s">
        <v>47</v>
      </c>
      <c r="D38" s="9">
        <v>1</v>
      </c>
      <c r="E38" s="5" t="s">
        <v>46</v>
      </c>
      <c r="F38" s="10">
        <v>60000</v>
      </c>
      <c r="G38" s="10">
        <f>IF(OR(D38="",F38=""),"",ROUND(D38*F38,0))</f>
        <v>60000</v>
      </c>
      <c r="H38" s="5" t="s">
        <v>80</v>
      </c>
    </row>
    <row r="39" ht="20" customHeight="1" spans="1:8" x14ac:dyDescent="0.25">
      <c r="A39" s="9">
        <v>6</v>
      </c>
      <c r="B39" s="4" t="s">
        <v>30</v>
      </c>
      <c r="C39" s="4" t="s">
        <v>48</v>
      </c>
      <c r="D39" s="9">
        <f>IF($C$28="","",$C$28)</f>
        <v>220.8</v>
      </c>
      <c r="E39" s="5" t="s">
        <v>31</v>
      </c>
      <c r="F39" s="10">
        <v>600</v>
      </c>
      <c r="G39" s="10">
        <f>IF(OR(D39="",F39=""),"",ROUND(D39*F39,0))</f>
        <v>132480</v>
      </c>
      <c r="H39" s="5" t="s">
        <v>81</v>
      </c>
    </row>
    <row r="40" ht="20" customHeight="1" spans="1:8" x14ac:dyDescent="0.25">
      <c r="A40" s="9">
        <v>7</v>
      </c>
      <c r="B40" s="4" t="s">
        <v>30</v>
      </c>
      <c r="C40" s="4" t="s">
        <v>49</v>
      </c>
      <c r="D40" s="9">
        <f>IF($C$28="","",$C$28)</f>
        <v>220.8</v>
      </c>
      <c r="E40" s="5" t="s">
        <v>31</v>
      </c>
      <c r="F40" s="10">
        <v>900</v>
      </c>
      <c r="G40" s="10">
        <f>IF(OR(D40="",F40=""),"",ROUND(D40*F40,0))</f>
        <v>198720</v>
      </c>
      <c r="H40" s="5"/>
    </row>
    <row r="41" ht="20" customHeight="1" spans="1:8" x14ac:dyDescent="0.25">
      <c r="A41" s="9">
        <v>8</v>
      </c>
      <c r="B41" s="4" t="s">
        <v>30</v>
      </c>
      <c r="C41" s="4" t="s">
        <v>50</v>
      </c>
      <c r="D41" s="9">
        <f>IF($C$28="","",$C$28)</f>
        <v>220.8</v>
      </c>
      <c r="E41" s="5" t="s">
        <v>31</v>
      </c>
      <c r="F41" s="10">
        <v>900</v>
      </c>
      <c r="G41" s="10">
        <f>IF(OR(D41="",F41=""),"",ROUND(D41*F41,0))</f>
        <v>198720</v>
      </c>
      <c r="H41" s="5"/>
    </row>
    <row r="42" ht="20" customHeight="1" spans="1:8" x14ac:dyDescent="0.25">
      <c r="A42" s="9">
        <v>9</v>
      </c>
      <c r="B42" s="4" t="s">
        <v>32</v>
      </c>
      <c r="C42" s="4" t="s">
        <v>44</v>
      </c>
      <c r="D42" s="9">
        <f>IF($C$29="","",$C$29)</f>
        <v>110</v>
      </c>
      <c r="E42" s="5" t="s">
        <v>31</v>
      </c>
      <c r="F42" s="10">
        <v>200</v>
      </c>
      <c r="G42" s="10">
        <f>IF(OR(D42="",F42=""),"",ROUND(D42*F42,0))</f>
        <v>22000</v>
      </c>
      <c r="H42" s="5"/>
    </row>
    <row r="43" ht="20" customHeight="1" spans="1:8" x14ac:dyDescent="0.25">
      <c r="A43" s="9">
        <v>10</v>
      </c>
      <c r="B43" s="4" t="s">
        <v>32</v>
      </c>
      <c r="C43" s="4" t="s">
        <v>51</v>
      </c>
      <c r="D43" s="9">
        <f>IF($C$29="","",$C$29)</f>
        <v>110</v>
      </c>
      <c r="E43" s="5" t="s">
        <v>31</v>
      </c>
      <c r="F43" s="10">
        <v>2200</v>
      </c>
      <c r="G43" s="10">
        <f>IF(OR(D43="",F43=""),"",ROUND(D43*F43,0))</f>
        <v>242000</v>
      </c>
      <c r="H43" s="5"/>
    </row>
    <row r="44" ht="20" customHeight="1" spans="1:8" x14ac:dyDescent="0.25">
      <c r="A44" s="9">
        <v>11</v>
      </c>
      <c r="B44" s="4" t="s">
        <v>33</v>
      </c>
      <c r="C44" s="4" t="s">
        <v>52</v>
      </c>
      <c r="D44" s="9">
        <f>IF($C$30="","",$C$30)</f>
        <v>44</v>
      </c>
      <c r="E44" s="5" t="s">
        <v>34</v>
      </c>
      <c r="F44" s="10">
        <v>800</v>
      </c>
      <c r="G44" s="10">
        <f>IF(OR(D44="",F44=""),"",ROUND(D44*F44,0))</f>
        <v>35200</v>
      </c>
      <c r="H44" s="5"/>
    </row>
    <row r="45" ht="20" customHeight="1" spans="1:8" x14ac:dyDescent="0.25">
      <c r="A45" s="9">
        <v>12</v>
      </c>
      <c r="B45" s="4" t="s">
        <v>53</v>
      </c>
      <c r="C45" s="4" t="s">
        <v>54</v>
      </c>
      <c r="D45" s="9">
        <v>1</v>
      </c>
      <c r="E45" s="5" t="s">
        <v>46</v>
      </c>
      <c r="F45" s="10">
        <v>20000</v>
      </c>
      <c r="G45" s="10">
        <f>IF(OR(D45="",F45=""),"",ROUND(D45*F45,0))</f>
        <v>20000</v>
      </c>
      <c r="H45" s="5"/>
    </row>
    <row r="46" ht="20" customHeight="1" spans="1:8" x14ac:dyDescent="0.25">
      <c r="A46" s="9">
        <v>13</v>
      </c>
      <c r="B46" s="4"/>
      <c r="C46" s="4"/>
      <c r="D46" s="9"/>
      <c r="E46" s="5"/>
      <c r="F46" s="10"/>
      <c r="G46" s="10">
        <f>IF(OR(D46="",F46=""),"",ROUND(D46*F46,0))</f>
      </c>
      <c r="H46" s="5"/>
    </row>
    <row r="47" ht="20" customHeight="1" spans="1:8" x14ac:dyDescent="0.25">
      <c r="A47" s="9">
        <v>14</v>
      </c>
      <c r="B47" s="4"/>
      <c r="C47" s="4"/>
      <c r="D47" s="9"/>
      <c r="E47" s="5"/>
      <c r="F47" s="10"/>
      <c r="G47" s="10">
        <f>IF(OR(D47="",F47=""),"",ROUND(D47*F47,0))</f>
      </c>
      <c r="H47" s="5"/>
    </row>
    <row r="48" ht="20" customHeight="1" spans="1:8" x14ac:dyDescent="0.25">
      <c r="A48" s="9">
        <v>15</v>
      </c>
      <c r="B48" s="4"/>
      <c r="C48" s="4"/>
      <c r="D48" s="9"/>
      <c r="E48" s="5"/>
      <c r="F48" s="10"/>
      <c r="G48" s="10">
        <f>IF(OR(D48="",F48=""),"",ROUND(D48*F48,0))</f>
      </c>
      <c r="H48" s="5"/>
    </row>
    <row r="49" ht="20" customHeight="1" spans="4:8" x14ac:dyDescent="0.25">
      <c r="D49" s="3" t="s">
        <v>55</v>
      </c>
      <c r="E49" s="3"/>
      <c r="F49" s="5"/>
      <c r="G49" s="10">
        <f>SUM(G34:G48)</f>
        <v>1234780</v>
      </c>
      <c r="H49" s="5"/>
    </row>
    <row r="50" ht="20" customHeight="1" spans="4:8" x14ac:dyDescent="0.25">
      <c r="D50" s="3" t="s">
        <v>56</v>
      </c>
      <c r="E50" s="3"/>
      <c r="F50" s="9">
        <v>5</v>
      </c>
      <c r="G50" s="10">
        <f>ROUNDDOWN(G49*F50/100,0)</f>
        <v>61739</v>
      </c>
      <c r="H50" s="5" t="s">
        <v>82</v>
      </c>
    </row>
    <row r="51" ht="20" customHeight="1" spans="4:8" x14ac:dyDescent="0.25">
      <c r="D51" s="3" t="s">
        <v>57</v>
      </c>
      <c r="E51" s="3"/>
      <c r="F51" s="5"/>
      <c r="G51" s="10"/>
      <c r="H51" s="5" t="s">
        <v>58</v>
      </c>
    </row>
    <row r="52" ht="20" customHeight="1" spans="4:8" x14ac:dyDescent="0.25">
      <c r="D52" s="3" t="s">
        <v>59</v>
      </c>
      <c r="E52" s="3"/>
      <c r="F52" s="5"/>
      <c r="G52" s="10">
        <f>SUM(G49:G51)</f>
        <v>1296519</v>
      </c>
      <c r="H52" s="5"/>
    </row>
    <row r="53" ht="20" customHeight="1" spans="4:8" x14ac:dyDescent="0.25">
      <c r="D53" s="3" t="s">
        <v>60</v>
      </c>
      <c r="E53" s="3"/>
      <c r="F53" s="5"/>
      <c r="G53" s="10">
        <f>ROUNDDOWN(G52*0.1,0)</f>
        <v>129651</v>
      </c>
      <c r="H53" s="5"/>
    </row>
    <row r="54" ht="20" customHeight="1" spans="4:8" x14ac:dyDescent="0.25">
      <c r="D54" s="3" t="s">
        <v>61</v>
      </c>
      <c r="E54" s="3"/>
      <c r="F54" s="5"/>
      <c r="G54" s="7">
        <f>G52+G53</f>
        <v>1426170</v>
      </c>
      <c r="H54" s="5"/>
    </row>
    <row r="55" ht="20" customHeight="1" x14ac:dyDescent="0.25"/>
    <row r="56" ht="20" customHeight="1" spans="1:8" x14ac:dyDescent="0.25">
      <c r="A56" s="2" t="s">
        <v>62</v>
      </c>
      <c r="B56" s="2"/>
      <c r="C56" s="2"/>
      <c r="D56" s="2"/>
      <c r="E56" s="2"/>
      <c r="F56" s="2"/>
      <c r="G56" s="2"/>
      <c r="H56" s="2"/>
    </row>
    <row r="57" ht="20" customHeight="1" spans="2:3" x14ac:dyDescent="0.25">
      <c r="B57" s="8" t="s">
        <v>36</v>
      </c>
      <c r="C57" s="8" t="s">
        <v>39</v>
      </c>
    </row>
    <row r="58" ht="20" customHeight="1" spans="2:3" x14ac:dyDescent="0.25">
      <c r="B58" s="4" t="s">
        <v>41</v>
      </c>
      <c r="C58" s="10">
        <f>IF(B58="","",SUMIF($B$34:$B$48,B58,$G$34:$G$48))</f>
        <v>246500</v>
      </c>
    </row>
    <row r="59" ht="20" customHeight="1" spans="2:3" x14ac:dyDescent="0.25">
      <c r="B59" s="4" t="s">
        <v>30</v>
      </c>
      <c r="C59" s="10">
        <f>IF(B59="","",SUMIF($B$34:$B$48,B59,$G$34:$G$48))</f>
        <v>669080</v>
      </c>
    </row>
    <row r="60" ht="20" customHeight="1" spans="2:3" x14ac:dyDescent="0.25">
      <c r="B60" s="4" t="s">
        <v>32</v>
      </c>
      <c r="C60" s="10">
        <f>IF(B60="","",SUMIF($B$34:$B$48,B60,$G$34:$G$48))</f>
        <v>264000</v>
      </c>
    </row>
    <row r="61" ht="20" customHeight="1" spans="2:3" x14ac:dyDescent="0.25">
      <c r="B61" s="4" t="s">
        <v>33</v>
      </c>
      <c r="C61" s="10">
        <f>IF(B61="","",SUMIF($B$34:$B$48,B61,$G$34:$G$48))</f>
        <v>35200</v>
      </c>
    </row>
    <row r="62" ht="20" customHeight="1" spans="2:3" x14ac:dyDescent="0.25">
      <c r="B62" s="4" t="s">
        <v>53</v>
      </c>
      <c r="C62" s="10">
        <f>IF(B62="","",SUMIF($B$34:$B$48,B62,$G$34:$G$48))</f>
        <v>20000</v>
      </c>
    </row>
    <row r="63" ht="20" customHeight="1" x14ac:dyDescent="0.25"/>
    <row r="64" ht="48" customHeight="1" spans="1:8" x14ac:dyDescent="0.25">
      <c r="A64" s="3" t="s">
        <v>40</v>
      </c>
      <c r="B64" s="4" t="s">
        <v>83</v>
      </c>
      <c r="C64" s="4"/>
      <c r="D64" s="4"/>
      <c r="E64" s="4"/>
      <c r="F64" s="4"/>
      <c r="G64" s="4"/>
      <c r="H64" s="4"/>
    </row>
  </sheetData>
  <mergeCells count="30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4:H14"/>
    <mergeCell ref="A25:H25"/>
    <mergeCell ref="A26:H26"/>
    <mergeCell ref="A32:H32"/>
    <mergeCell ref="D49:E49"/>
    <mergeCell ref="D50:E50"/>
    <mergeCell ref="D51:E51"/>
    <mergeCell ref="D52:E52"/>
    <mergeCell ref="D53:E53"/>
    <mergeCell ref="D54:E54"/>
    <mergeCell ref="A56:H56"/>
    <mergeCell ref="B64:H6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84</v>
      </c>
      <c r="B1" s="1"/>
    </row>
    <row r="2" ht="20" customHeight="1" spans="1:2" x14ac:dyDescent="0.25">
      <c r="A2" s="3" t="s">
        <v>85</v>
      </c>
      <c r="B2" s="5" t="s">
        <v>86</v>
      </c>
    </row>
    <row r="3" ht="20" customHeight="1" spans="1:2" x14ac:dyDescent="0.25">
      <c r="A3" s="3" t="s">
        <v>87</v>
      </c>
      <c r="B3" s="5" t="s">
        <v>88</v>
      </c>
    </row>
    <row r="4" ht="20" customHeight="1" spans="1:2" x14ac:dyDescent="0.25">
      <c r="A4" s="3" t="s">
        <v>89</v>
      </c>
      <c r="B4" s="5" t="s">
        <v>90</v>
      </c>
    </row>
    <row r="5" ht="20" customHeight="1" spans="1:2" x14ac:dyDescent="0.25">
      <c r="A5" s="3" t="s">
        <v>91</v>
      </c>
      <c r="B5" s="5" t="s">
        <v>92</v>
      </c>
    </row>
    <row r="6" ht="20" customHeight="1" spans="1:2" x14ac:dyDescent="0.25">
      <c r="A6" s="3" t="s">
        <v>93</v>
      </c>
      <c r="B6" s="5" t="s">
        <v>94</v>
      </c>
    </row>
    <row r="7" ht="20" customHeight="1" spans="1:2" x14ac:dyDescent="0.25">
      <c r="A7" s="3" t="s">
        <v>95</v>
      </c>
      <c r="B7" s="5" t="s">
        <v>96</v>
      </c>
    </row>
    <row r="8" ht="20" customHeight="1" spans="1:2" x14ac:dyDescent="0.25">
      <c r="A8" s="3" t="s">
        <v>97</v>
      </c>
      <c r="B8" s="5" t="s">
        <v>66</v>
      </c>
    </row>
    <row r="9" ht="20" customHeight="1" spans="1:2" x14ac:dyDescent="0.25">
      <c r="A9" s="3" t="s">
        <v>98</v>
      </c>
      <c r="B9" s="5" t="s">
        <v>99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